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345" yWindow="60" windowWidth="16950" windowHeight="11655" firstSheet="29" activeTab="29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7" sheetId="47" state="hidden" r:id="rId6"/>
    <sheet name="приложение 8" sheetId="24" state="hidden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state="hidden" r:id="rId29"/>
    <sheet name="Приложение  7" sheetId="50" r:id="rId30"/>
  </sheets>
  <externalReferences>
    <externalReference r:id="rId31"/>
    <externalReference r:id="rId32"/>
    <externalReference r:id="rId33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7'!$8:$10</definedName>
    <definedName name="_xlnm.Print_Titles" localSheetId="6">'приложение 8'!$8:$10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8'!$A$1:$S$225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N98" i="50" l="1"/>
  <c r="N102" i="50"/>
  <c r="N103" i="50"/>
  <c r="N12" i="50"/>
  <c r="N64" i="50"/>
  <c r="M69" i="50"/>
  <c r="M64" i="50"/>
  <c r="N53" i="50" l="1"/>
  <c r="N52" i="50" s="1"/>
  <c r="N69" i="50"/>
  <c r="N20" i="50" l="1"/>
  <c r="N22" i="50"/>
  <c r="N25" i="50"/>
  <c r="N27" i="50"/>
  <c r="O136" i="50"/>
  <c r="O135" i="50"/>
  <c r="O134" i="50"/>
  <c r="O133" i="50"/>
  <c r="O132" i="50"/>
  <c r="O131" i="50"/>
  <c r="O130" i="50"/>
  <c r="O129" i="50"/>
  <c r="O128" i="50"/>
  <c r="O127" i="50"/>
  <c r="O126" i="50"/>
  <c r="O125" i="50"/>
  <c r="O124" i="50"/>
  <c r="O123" i="50"/>
  <c r="O122" i="50"/>
  <c r="O121" i="50"/>
  <c r="O120" i="50"/>
  <c r="O119" i="50"/>
  <c r="O118" i="50"/>
  <c r="O117" i="50"/>
  <c r="O116" i="50"/>
  <c r="O115" i="50"/>
  <c r="O114" i="50"/>
  <c r="O113" i="50"/>
  <c r="O112" i="50"/>
  <c r="O111" i="50"/>
  <c r="O110" i="50"/>
  <c r="O109" i="50"/>
  <c r="O108" i="50"/>
  <c r="O107" i="50"/>
  <c r="O106" i="50"/>
  <c r="O105" i="50"/>
  <c r="O104" i="50"/>
  <c r="O103" i="50"/>
  <c r="O102" i="50"/>
  <c r="O101" i="50"/>
  <c r="O100" i="50"/>
  <c r="O99" i="50"/>
  <c r="O98" i="50"/>
  <c r="O97" i="50"/>
  <c r="N96" i="50"/>
  <c r="O96" i="50" s="1"/>
  <c r="O95" i="50"/>
  <c r="N94" i="50"/>
  <c r="O94" i="50" s="1"/>
  <c r="N93" i="50"/>
  <c r="O93" i="50" s="1"/>
  <c r="O90" i="50"/>
  <c r="O89" i="50"/>
  <c r="O86" i="50"/>
  <c r="O85" i="50"/>
  <c r="O84" i="50"/>
  <c r="O83" i="50"/>
  <c r="O82" i="50"/>
  <c r="O81" i="50"/>
  <c r="O80" i="50"/>
  <c r="O79" i="50"/>
  <c r="O78" i="50"/>
  <c r="O77" i="50"/>
  <c r="O76" i="50"/>
  <c r="O75" i="50"/>
  <c r="O74" i="50"/>
  <c r="O73" i="50"/>
  <c r="O72" i="50"/>
  <c r="O71" i="50"/>
  <c r="O70" i="50"/>
  <c r="O69" i="50"/>
  <c r="O68" i="50"/>
  <c r="O67" i="50"/>
  <c r="O66" i="50"/>
  <c r="O65" i="50"/>
  <c r="O64" i="50"/>
  <c r="O63" i="50"/>
  <c r="O62" i="50"/>
  <c r="O61" i="50"/>
  <c r="O60" i="50"/>
  <c r="O59" i="50"/>
  <c r="O58" i="50"/>
  <c r="O57" i="50"/>
  <c r="O56" i="50"/>
  <c r="O55" i="50"/>
  <c r="O54" i="50"/>
  <c r="O53" i="50"/>
  <c r="O52" i="50"/>
  <c r="O51" i="50"/>
  <c r="O50" i="50"/>
  <c r="O49" i="50"/>
  <c r="O48" i="50"/>
  <c r="O47" i="50"/>
  <c r="O46" i="50"/>
  <c r="O45" i="50"/>
  <c r="O44" i="50"/>
  <c r="O43" i="50"/>
  <c r="O42" i="50"/>
  <c r="O41" i="50"/>
  <c r="O40" i="50"/>
  <c r="O39" i="50"/>
  <c r="O38" i="50"/>
  <c r="O37" i="50"/>
  <c r="O36" i="50"/>
  <c r="O35" i="50"/>
  <c r="O34" i="50"/>
  <c r="O33" i="50"/>
  <c r="O32" i="50"/>
  <c r="O31" i="50"/>
  <c r="O30" i="50"/>
  <c r="O29" i="50"/>
  <c r="O28" i="50"/>
  <c r="O27" i="50"/>
  <c r="O26" i="50"/>
  <c r="O25" i="50"/>
  <c r="N24" i="50"/>
  <c r="O24" i="50" s="1"/>
  <c r="O23" i="50"/>
  <c r="O22" i="50"/>
  <c r="O21" i="50"/>
  <c r="O20" i="50"/>
  <c r="O17" i="50"/>
  <c r="O16" i="50"/>
  <c r="O15" i="50"/>
  <c r="I11" i="24"/>
  <c r="H11" i="24"/>
  <c r="G11" i="24"/>
  <c r="Q212" i="24"/>
  <c r="P211" i="24"/>
  <c r="Q211" i="24" s="1"/>
  <c r="P210" i="24"/>
  <c r="Q210" i="24" s="1"/>
  <c r="Q209" i="24"/>
  <c r="Q208" i="24"/>
  <c r="P207" i="24"/>
  <c r="Q207" i="24" s="1"/>
  <c r="Q206" i="24"/>
  <c r="P205" i="24"/>
  <c r="Q205" i="24" s="1"/>
  <c r="Q204" i="24"/>
  <c r="P203" i="24"/>
  <c r="Q203" i="24" s="1"/>
  <c r="Q200" i="24"/>
  <c r="Q199" i="24"/>
  <c r="P199" i="24"/>
  <c r="Q198" i="24"/>
  <c r="P197" i="24"/>
  <c r="Q197" i="24" s="1"/>
  <c r="P196" i="24"/>
  <c r="Q196" i="24" s="1"/>
  <c r="Q195" i="24"/>
  <c r="Q194" i="24"/>
  <c r="P194" i="24"/>
  <c r="Q193" i="24"/>
  <c r="P192" i="24"/>
  <c r="Q192" i="24" s="1"/>
  <c r="P191" i="24"/>
  <c r="Q191" i="24" s="1"/>
  <c r="Q189" i="24"/>
  <c r="P188" i="24"/>
  <c r="Q188" i="24" s="1"/>
  <c r="P187" i="24"/>
  <c r="Q187" i="24" s="1"/>
  <c r="P186" i="24"/>
  <c r="Q186" i="24" s="1"/>
  <c r="Q184" i="24"/>
  <c r="P183" i="24"/>
  <c r="Q183" i="24" s="1"/>
  <c r="Q182" i="24"/>
  <c r="Q181" i="24"/>
  <c r="P181" i="24"/>
  <c r="Q180" i="24"/>
  <c r="P180" i="24"/>
  <c r="Q179" i="24"/>
  <c r="P179" i="24"/>
  <c r="Q178" i="24"/>
  <c r="P178" i="24"/>
  <c r="Q177" i="24"/>
  <c r="P177" i="24"/>
  <c r="Q175" i="24"/>
  <c r="Q174" i="24"/>
  <c r="Q173" i="24"/>
  <c r="P172" i="24"/>
  <c r="Q172" i="24" s="1"/>
  <c r="Q171" i="24"/>
  <c r="P170" i="24"/>
  <c r="Q170" i="24" s="1"/>
  <c r="Q169" i="24"/>
  <c r="P169" i="24"/>
  <c r="Q168" i="24"/>
  <c r="P168" i="24"/>
  <c r="Q167" i="24"/>
  <c r="P167" i="24"/>
  <c r="Q166" i="24"/>
  <c r="P165" i="24"/>
  <c r="Q165" i="24" s="1"/>
  <c r="Q164" i="24"/>
  <c r="Q163" i="24"/>
  <c r="P163" i="24"/>
  <c r="P162" i="24"/>
  <c r="Q162" i="24" s="1"/>
  <c r="Q161" i="24"/>
  <c r="P161" i="24"/>
  <c r="Q160" i="24"/>
  <c r="P159" i="24"/>
  <c r="Q159" i="24" s="1"/>
  <c r="P158" i="24"/>
  <c r="Q158" i="24" s="1"/>
  <c r="Q157" i="24"/>
  <c r="P156" i="24"/>
  <c r="Q156" i="24" s="1"/>
  <c r="P155" i="24"/>
  <c r="Q155" i="24" s="1"/>
  <c r="Q154" i="24"/>
  <c r="P153" i="24"/>
  <c r="Q153" i="24" s="1"/>
  <c r="Q152" i="24"/>
  <c r="P152" i="24"/>
  <c r="P151" i="24"/>
  <c r="Q151" i="24" s="1"/>
  <c r="Q150" i="24"/>
  <c r="P149" i="24"/>
  <c r="Q149" i="24" s="1"/>
  <c r="Q148" i="24"/>
  <c r="P147" i="24"/>
  <c r="Q147" i="24" s="1"/>
  <c r="Q146" i="24"/>
  <c r="P145" i="24"/>
  <c r="Q145" i="24" s="1"/>
  <c r="Q144" i="24"/>
  <c r="P144" i="24"/>
  <c r="Q143" i="24"/>
  <c r="P142" i="24"/>
  <c r="Q142" i="24" s="1"/>
  <c r="Q141" i="24"/>
  <c r="P141" i="24"/>
  <c r="Q140" i="24"/>
  <c r="P139" i="24"/>
  <c r="Q139" i="24" s="1"/>
  <c r="P138" i="24"/>
  <c r="Q138" i="24" s="1"/>
  <c r="Q137" i="24"/>
  <c r="P136" i="24"/>
  <c r="Q136" i="24" s="1"/>
  <c r="P135" i="24"/>
  <c r="Q135" i="24" s="1"/>
  <c r="Q134" i="24"/>
  <c r="P134" i="24"/>
  <c r="P133" i="24"/>
  <c r="Q133" i="24" s="1"/>
  <c r="Q132" i="24"/>
  <c r="P132" i="24"/>
  <c r="Q131" i="24"/>
  <c r="P130" i="24"/>
  <c r="Q130" i="24" s="1"/>
  <c r="P129" i="24"/>
  <c r="Q129" i="24" s="1"/>
  <c r="Q128" i="24"/>
  <c r="P128" i="24"/>
  <c r="Q127" i="24"/>
  <c r="P127" i="24"/>
  <c r="Q126" i="24"/>
  <c r="P125" i="24"/>
  <c r="Q125" i="24" s="1"/>
  <c r="P124" i="24"/>
  <c r="Q124" i="24" s="1"/>
  <c r="Q123" i="24"/>
  <c r="P123" i="24"/>
  <c r="P122" i="24"/>
  <c r="Q122" i="24" s="1"/>
  <c r="Q121" i="24"/>
  <c r="P120" i="24"/>
  <c r="Q120" i="24" s="1"/>
  <c r="Q119" i="24"/>
  <c r="P119" i="24"/>
  <c r="Q118" i="24"/>
  <c r="P118" i="24"/>
  <c r="Q117" i="24"/>
  <c r="P117" i="24"/>
  <c r="Q116" i="24"/>
  <c r="P116" i="24"/>
  <c r="Q115" i="24"/>
  <c r="P114" i="24"/>
  <c r="Q114" i="24" s="1"/>
  <c r="P113" i="24"/>
  <c r="Q113" i="24" s="1"/>
  <c r="Q112" i="24"/>
  <c r="P112" i="24"/>
  <c r="Q111" i="24"/>
  <c r="P111" i="24"/>
  <c r="Q110" i="24"/>
  <c r="P110" i="24"/>
  <c r="Q109" i="24"/>
  <c r="P108" i="24"/>
  <c r="Q108" i="24" s="1"/>
  <c r="P107" i="24"/>
  <c r="Q107" i="24" s="1"/>
  <c r="Q106" i="24"/>
  <c r="Q105" i="24"/>
  <c r="Q104" i="24"/>
  <c r="Q103" i="24"/>
  <c r="Q102" i="24"/>
  <c r="P102" i="24"/>
  <c r="Q101" i="24"/>
  <c r="P101" i="24"/>
  <c r="P100" i="24"/>
  <c r="Q100" i="24" s="1"/>
  <c r="P99" i="24"/>
  <c r="Q99" i="24" s="1"/>
  <c r="Q98" i="24"/>
  <c r="P98" i="24"/>
  <c r="Q97" i="24"/>
  <c r="P97" i="24"/>
  <c r="Q96" i="24"/>
  <c r="P95" i="24"/>
  <c r="Q95" i="24" s="1"/>
  <c r="P94" i="24"/>
  <c r="Q94" i="24" s="1"/>
  <c r="Q93" i="24"/>
  <c r="P93" i="24"/>
  <c r="Q92" i="24"/>
  <c r="P91" i="24"/>
  <c r="Q91" i="24" s="1"/>
  <c r="Q90" i="24"/>
  <c r="Q89" i="24"/>
  <c r="P89" i="24"/>
  <c r="Q88" i="24"/>
  <c r="P88" i="24"/>
  <c r="Q87" i="24"/>
  <c r="P86" i="24"/>
  <c r="Q86" i="24" s="1"/>
  <c r="P85" i="24"/>
  <c r="Q85" i="24" s="1"/>
  <c r="P84" i="24"/>
  <c r="Q84" i="24" s="1"/>
  <c r="Q83" i="24"/>
  <c r="Q82" i="24"/>
  <c r="Q81" i="24"/>
  <c r="Q80" i="24"/>
  <c r="P79" i="24"/>
  <c r="Q79" i="24" s="1"/>
  <c r="Q78" i="24"/>
  <c r="P78" i="24"/>
  <c r="Q77" i="24"/>
  <c r="P76" i="24"/>
  <c r="Q76" i="24" s="1"/>
  <c r="P75" i="24"/>
  <c r="Q75" i="24" s="1"/>
  <c r="Q74" i="24"/>
  <c r="P74" i="24"/>
  <c r="Q73" i="24"/>
  <c r="P73" i="24"/>
  <c r="Q72" i="24"/>
  <c r="P72" i="24"/>
  <c r="Q71" i="24"/>
  <c r="P70" i="24"/>
  <c r="Q70" i="24" s="1"/>
  <c r="P69" i="24"/>
  <c r="Q69" i="24" s="1"/>
  <c r="P68" i="24"/>
  <c r="Q68" i="24" s="1"/>
  <c r="Q67" i="24"/>
  <c r="Q66" i="24"/>
  <c r="Q65" i="24"/>
  <c r="P64" i="24"/>
  <c r="Q64" i="24" s="1"/>
  <c r="Q63" i="24"/>
  <c r="P62" i="24"/>
  <c r="Q62" i="24" s="1"/>
  <c r="Q59" i="24"/>
  <c r="P58" i="24"/>
  <c r="Q58" i="24" s="1"/>
  <c r="P57" i="24"/>
  <c r="Q57" i="24" s="1"/>
  <c r="P56" i="24"/>
  <c r="Q56" i="24" s="1"/>
  <c r="Q54" i="24"/>
  <c r="Q53" i="24"/>
  <c r="Q52" i="24"/>
  <c r="P51" i="24"/>
  <c r="Q51" i="24" s="1"/>
  <c r="Q50" i="24"/>
  <c r="Q49" i="24"/>
  <c r="Q48" i="24"/>
  <c r="P48" i="24"/>
  <c r="Q47" i="24"/>
  <c r="P46" i="24"/>
  <c r="Q46" i="24" s="1"/>
  <c r="P45" i="24"/>
  <c r="Q45" i="24" s="1"/>
  <c r="Q44" i="24"/>
  <c r="Q43" i="24"/>
  <c r="P42" i="24"/>
  <c r="Q42" i="24" s="1"/>
  <c r="Q41" i="24"/>
  <c r="P41" i="24"/>
  <c r="P40" i="24"/>
  <c r="Q40" i="24" s="1"/>
  <c r="Q39" i="24"/>
  <c r="Q38" i="24"/>
  <c r="Q37" i="24"/>
  <c r="P36" i="24"/>
  <c r="Q36" i="24" s="1"/>
  <c r="Q35" i="24"/>
  <c r="Q34" i="24"/>
  <c r="Q33" i="24"/>
  <c r="Q32" i="24"/>
  <c r="P31" i="24"/>
  <c r="Q31" i="24" s="1"/>
  <c r="Q30" i="24"/>
  <c r="Q29" i="24"/>
  <c r="P29" i="24"/>
  <c r="Q28" i="24"/>
  <c r="P28" i="24"/>
  <c r="Q27" i="24"/>
  <c r="P27" i="24"/>
  <c r="P26" i="24"/>
  <c r="Q26" i="24" s="1"/>
  <c r="Q25" i="24"/>
  <c r="P24" i="24"/>
  <c r="Q24" i="24" s="1"/>
  <c r="P23" i="24"/>
  <c r="Q23" i="24" s="1"/>
  <c r="P22" i="24"/>
  <c r="Q22" i="24" s="1"/>
  <c r="P21" i="24"/>
  <c r="Q21" i="24" s="1"/>
  <c r="Q20" i="24"/>
  <c r="P20" i="24"/>
  <c r="Q19" i="24"/>
  <c r="P18" i="24"/>
  <c r="Q18" i="24" s="1"/>
  <c r="P17" i="24"/>
  <c r="Q17" i="24" s="1"/>
  <c r="Q16" i="24"/>
  <c r="P16" i="24"/>
  <c r="Q15" i="24"/>
  <c r="P15" i="24"/>
  <c r="Q14" i="24"/>
  <c r="P14" i="24"/>
  <c r="Q13" i="24"/>
  <c r="P13" i="24"/>
  <c r="P126" i="47"/>
  <c r="P128" i="47"/>
  <c r="P130" i="47"/>
  <c r="Q229" i="47"/>
  <c r="P228" i="47"/>
  <c r="Q228" i="47" s="1"/>
  <c r="P227" i="47"/>
  <c r="Q227" i="47" s="1"/>
  <c r="P226" i="47"/>
  <c r="Q226" i="47" s="1"/>
  <c r="P225" i="47"/>
  <c r="Q225" i="47" s="1"/>
  <c r="Q224" i="47"/>
  <c r="Q223" i="47"/>
  <c r="P223" i="47"/>
  <c r="Q222" i="47"/>
  <c r="P222" i="47"/>
  <c r="Q221" i="47"/>
  <c r="P220" i="47"/>
  <c r="Q220" i="47" s="1"/>
  <c r="Q219" i="47" s="1"/>
  <c r="Q218" i="47" s="1"/>
  <c r="P219" i="47"/>
  <c r="P218" i="47"/>
  <c r="Q217" i="47"/>
  <c r="P216" i="47"/>
  <c r="Q216" i="47" s="1"/>
  <c r="Q215" i="47"/>
  <c r="P214" i="47"/>
  <c r="Q214" i="47" s="1"/>
  <c r="P213" i="47"/>
  <c r="Q213" i="47" s="1"/>
  <c r="P212" i="47"/>
  <c r="Q212" i="47" s="1"/>
  <c r="Q211" i="47"/>
  <c r="Q210" i="47"/>
  <c r="Q209" i="47"/>
  <c r="P209" i="47"/>
  <c r="Q208" i="47"/>
  <c r="P207" i="47"/>
  <c r="Q207" i="47" s="1"/>
  <c r="Q206" i="47"/>
  <c r="Q205" i="47"/>
  <c r="P205" i="47"/>
  <c r="Q204" i="47"/>
  <c r="P204" i="47"/>
  <c r="Q203" i="47"/>
  <c r="P202" i="47"/>
  <c r="Q202" i="47" s="1"/>
  <c r="P201" i="47"/>
  <c r="Q201" i="47" s="1"/>
  <c r="Q200" i="47"/>
  <c r="Q199" i="47"/>
  <c r="Q198" i="47"/>
  <c r="P198" i="47"/>
  <c r="Q197" i="47"/>
  <c r="P196" i="47"/>
  <c r="Q196" i="47" s="1"/>
  <c r="P195" i="47"/>
  <c r="Q195" i="47" s="1"/>
  <c r="Q194" i="47"/>
  <c r="P193" i="47"/>
  <c r="Q193" i="47" s="1"/>
  <c r="Q192" i="47"/>
  <c r="P191" i="47"/>
  <c r="Q191" i="47" s="1"/>
  <c r="Q190" i="47"/>
  <c r="P190" i="47"/>
  <c r="Q189" i="47"/>
  <c r="P188" i="47"/>
  <c r="Q188" i="47" s="1"/>
  <c r="Q187" i="47"/>
  <c r="Q186" i="47"/>
  <c r="P186" i="47"/>
  <c r="Q185" i="47"/>
  <c r="P185" i="47"/>
  <c r="Q184" i="47"/>
  <c r="P184" i="47"/>
  <c r="Q183" i="47"/>
  <c r="P182" i="47"/>
  <c r="Q182" i="47" s="1"/>
  <c r="P181" i="47"/>
  <c r="Q181" i="47" s="1"/>
  <c r="P180" i="47"/>
  <c r="Q180" i="47" s="1"/>
  <c r="Q179" i="47"/>
  <c r="Q178" i="47"/>
  <c r="Q177" i="47"/>
  <c r="Q176" i="47"/>
  <c r="P176" i="47"/>
  <c r="Q175" i="47"/>
  <c r="P174" i="47"/>
  <c r="Q174" i="47" s="1"/>
  <c r="P173" i="47"/>
  <c r="Q173" i="47" s="1"/>
  <c r="Q172" i="47"/>
  <c r="Q171" i="47"/>
  <c r="P171" i="47"/>
  <c r="Q170" i="47"/>
  <c r="P169" i="47"/>
  <c r="Q169" i="47" s="1"/>
  <c r="P168" i="47"/>
  <c r="Q168" i="47" s="1"/>
  <c r="Q167" i="47"/>
  <c r="P167" i="47"/>
  <c r="P166" i="47"/>
  <c r="Q166" i="47" s="1"/>
  <c r="P165" i="47"/>
  <c r="Q165" i="47" s="1"/>
  <c r="Q164" i="47"/>
  <c r="P163" i="47"/>
  <c r="Q163" i="47" s="1"/>
  <c r="P162" i="47"/>
  <c r="Q162" i="47" s="1"/>
  <c r="Q161" i="47"/>
  <c r="P161" i="47"/>
  <c r="Q160" i="47"/>
  <c r="P159" i="47"/>
  <c r="Q159" i="47" s="1"/>
  <c r="P158" i="47"/>
  <c r="Q158" i="47" s="1"/>
  <c r="Q157" i="47"/>
  <c r="Q156" i="47"/>
  <c r="P156" i="47"/>
  <c r="Q155" i="47"/>
  <c r="P155" i="47"/>
  <c r="Q154" i="47"/>
  <c r="P154" i="47"/>
  <c r="Q153" i="47"/>
  <c r="P153" i="47"/>
  <c r="Q152" i="47"/>
  <c r="P151" i="47"/>
  <c r="Q151" i="47" s="1"/>
  <c r="P150" i="47"/>
  <c r="Q150" i="47" s="1"/>
  <c r="P149" i="47"/>
  <c r="Q149" i="47" s="1"/>
  <c r="Q148" i="47"/>
  <c r="P148" i="47"/>
  <c r="Q147" i="47"/>
  <c r="Q146" i="47"/>
  <c r="Q145" i="47"/>
  <c r="P145" i="47"/>
  <c r="Q144" i="47"/>
  <c r="Q143" i="47"/>
  <c r="Q142" i="47"/>
  <c r="P142" i="47"/>
  <c r="Q141" i="47"/>
  <c r="P141" i="47"/>
  <c r="Q140" i="47"/>
  <c r="P140" i="47"/>
  <c r="Q139" i="47"/>
  <c r="P138" i="47"/>
  <c r="Q138" i="47" s="1"/>
  <c r="P137" i="47"/>
  <c r="Q137" i="47" s="1"/>
  <c r="Q136" i="47"/>
  <c r="P135" i="47"/>
  <c r="Q135" i="47" s="1"/>
  <c r="Q134" i="47"/>
  <c r="P134" i="47"/>
  <c r="Q133" i="47"/>
  <c r="P132" i="47"/>
  <c r="Q132" i="47" s="1"/>
  <c r="Q131" i="47"/>
  <c r="Q130" i="47"/>
  <c r="Q129" i="47"/>
  <c r="Q128" i="47"/>
  <c r="Q127" i="47"/>
  <c r="Q126" i="47"/>
  <c r="P125" i="47"/>
  <c r="Q125" i="47" s="1"/>
  <c r="Q123" i="47"/>
  <c r="Q122" i="47"/>
  <c r="P122" i="47"/>
  <c r="Q121" i="47"/>
  <c r="P121" i="47"/>
  <c r="Q120" i="47"/>
  <c r="P119" i="47"/>
  <c r="Q119" i="47" s="1"/>
  <c r="P118" i="47"/>
  <c r="Q118" i="47" s="1"/>
  <c r="Q115" i="47"/>
  <c r="P114" i="47"/>
  <c r="Q114" i="47" s="1"/>
  <c r="Q113" i="47"/>
  <c r="P113" i="47"/>
  <c r="Q112" i="47"/>
  <c r="P111" i="47"/>
  <c r="Q111" i="47" s="1"/>
  <c r="P110" i="47"/>
  <c r="Q110" i="47" s="1"/>
  <c r="Q109" i="47"/>
  <c r="P109" i="47"/>
  <c r="Q108" i="47"/>
  <c r="P108" i="47"/>
  <c r="Q107" i="47"/>
  <c r="Q106" i="47"/>
  <c r="Q105" i="47"/>
  <c r="P105" i="47"/>
  <c r="Q104" i="47"/>
  <c r="Q103" i="47"/>
  <c r="Q102" i="47"/>
  <c r="P102" i="47"/>
  <c r="Q101" i="47"/>
  <c r="P101" i="47"/>
  <c r="Q100" i="47"/>
  <c r="Q99" i="47"/>
  <c r="Q98" i="47"/>
  <c r="P98" i="47"/>
  <c r="Q97" i="47"/>
  <c r="P97" i="47"/>
  <c r="Q96" i="47"/>
  <c r="P96" i="47"/>
  <c r="Q95" i="47"/>
  <c r="Q94" i="47"/>
  <c r="Q93" i="47"/>
  <c r="P93" i="47"/>
  <c r="Q92" i="47"/>
  <c r="P92" i="47"/>
  <c r="Q91" i="47"/>
  <c r="P91" i="47"/>
  <c r="Q90" i="47"/>
  <c r="P90" i="47"/>
  <c r="Q89" i="47"/>
  <c r="P88" i="47"/>
  <c r="Q88" i="47" s="1"/>
  <c r="P87" i="47"/>
  <c r="Q87" i="47" s="1"/>
  <c r="Q86" i="47"/>
  <c r="P86" i="47"/>
  <c r="Q85" i="47"/>
  <c r="P84" i="47"/>
  <c r="Q84" i="47" s="1"/>
  <c r="Q83" i="47"/>
  <c r="P83" i="47"/>
  <c r="Q82" i="47"/>
  <c r="Q81" i="47"/>
  <c r="Q80" i="47"/>
  <c r="P80" i="47"/>
  <c r="Q79" i="47"/>
  <c r="Q78" i="47"/>
  <c r="Q77" i="47"/>
  <c r="P77" i="47"/>
  <c r="Q76" i="47"/>
  <c r="P76" i="47"/>
  <c r="Q75" i="47"/>
  <c r="P75" i="47"/>
  <c r="Q74" i="47"/>
  <c r="P73" i="47"/>
  <c r="Q73" i="47" s="1"/>
  <c r="P72" i="47"/>
  <c r="Q72" i="47" s="1"/>
  <c r="Q71" i="47"/>
  <c r="Q70" i="47"/>
  <c r="P70" i="47"/>
  <c r="Q69" i="47"/>
  <c r="P69" i="47"/>
  <c r="P68" i="47"/>
  <c r="Q68" i="47" s="1"/>
  <c r="Q67" i="47"/>
  <c r="P67" i="47"/>
  <c r="Q66" i="47"/>
  <c r="Q65" i="47"/>
  <c r="Q64" i="47"/>
  <c r="P63" i="47"/>
  <c r="Q63" i="47" s="1"/>
  <c r="Q62" i="47"/>
  <c r="Q61" i="47"/>
  <c r="P60" i="47"/>
  <c r="Q60" i="47" s="1"/>
  <c r="P59" i="47"/>
  <c r="Q59" i="47" s="1"/>
  <c r="Q58" i="47"/>
  <c r="P57" i="47"/>
  <c r="Q57" i="47" s="1"/>
  <c r="Q56" i="47"/>
  <c r="P56" i="47"/>
  <c r="Q55" i="47"/>
  <c r="P55" i="47"/>
  <c r="Q54" i="47"/>
  <c r="P54" i="47"/>
  <c r="Q53" i="47"/>
  <c r="P53" i="47"/>
  <c r="Q52" i="47"/>
  <c r="P51" i="47"/>
  <c r="Q51" i="47" s="1"/>
  <c r="P50" i="47"/>
  <c r="Q50" i="47" s="1"/>
  <c r="Q47" i="47"/>
  <c r="P46" i="47"/>
  <c r="Q46" i="47" s="1"/>
  <c r="Q45" i="47"/>
  <c r="P45" i="47"/>
  <c r="Q44" i="47"/>
  <c r="Q43" i="47"/>
  <c r="Q42" i="47"/>
  <c r="P42" i="47"/>
  <c r="Q41" i="47"/>
  <c r="P41" i="47"/>
  <c r="Q40" i="47"/>
  <c r="Q39" i="47"/>
  <c r="Q38" i="47"/>
  <c r="P38" i="47"/>
  <c r="Q37" i="47"/>
  <c r="Q36" i="47"/>
  <c r="Q35" i="47"/>
  <c r="P35" i="47"/>
  <c r="Q34" i="47"/>
  <c r="P34" i="47"/>
  <c r="Q33" i="47"/>
  <c r="Q32" i="47"/>
  <c r="Q31" i="47"/>
  <c r="P31" i="47"/>
  <c r="Q30" i="47"/>
  <c r="Q29" i="47"/>
  <c r="Q28" i="47"/>
  <c r="P28" i="47"/>
  <c r="Q27" i="47"/>
  <c r="P27" i="47"/>
  <c r="Q26" i="47"/>
  <c r="Q25" i="47"/>
  <c r="Q24" i="47"/>
  <c r="P24" i="47"/>
  <c r="Q23" i="47"/>
  <c r="Q22" i="47"/>
  <c r="Q21" i="47"/>
  <c r="P21" i="47"/>
  <c r="Q20" i="47"/>
  <c r="P20" i="47"/>
  <c r="Q19" i="47"/>
  <c r="P19" i="47"/>
  <c r="Q18" i="47"/>
  <c r="Q17" i="47"/>
  <c r="Q16" i="47"/>
  <c r="P15" i="47"/>
  <c r="Q15" i="47" s="1"/>
  <c r="Q14" i="47"/>
  <c r="P14" i="47"/>
  <c r="Q13" i="47"/>
  <c r="P13" i="47"/>
  <c r="N92" i="50" l="1"/>
  <c r="N19" i="50"/>
  <c r="P202" i="24"/>
  <c r="P61" i="24"/>
  <c r="P124" i="47"/>
  <c r="Q124" i="47" s="1"/>
  <c r="P117" i="47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114" i="47"/>
  <c r="O115" i="47"/>
  <c r="O116" i="47"/>
  <c r="O117" i="47"/>
  <c r="O118" i="47"/>
  <c r="O119" i="47"/>
  <c r="O120" i="47"/>
  <c r="O121" i="47"/>
  <c r="O122" i="47"/>
  <c r="O123" i="47"/>
  <c r="O124" i="47"/>
  <c r="O125" i="47"/>
  <c r="O126" i="47"/>
  <c r="O127" i="47"/>
  <c r="O128" i="47"/>
  <c r="O129" i="47"/>
  <c r="O130" i="47"/>
  <c r="O131" i="47"/>
  <c r="O132" i="47"/>
  <c r="O133" i="47"/>
  <c r="O134" i="47"/>
  <c r="O135" i="47"/>
  <c r="O136" i="47"/>
  <c r="O137" i="47"/>
  <c r="O138" i="47"/>
  <c r="O139" i="47"/>
  <c r="O140" i="47"/>
  <c r="O141" i="47"/>
  <c r="O142" i="47"/>
  <c r="O143" i="47"/>
  <c r="O144" i="47"/>
  <c r="O145" i="47"/>
  <c r="O146" i="47"/>
  <c r="O147" i="47"/>
  <c r="O152" i="47"/>
  <c r="O155" i="47"/>
  <c r="O156" i="47"/>
  <c r="O157" i="47"/>
  <c r="O160" i="47"/>
  <c r="O164" i="47"/>
  <c r="O167" i="47"/>
  <c r="O168" i="47"/>
  <c r="O169" i="47"/>
  <c r="O170" i="47"/>
  <c r="O171" i="47"/>
  <c r="O172" i="47"/>
  <c r="O173" i="47"/>
  <c r="O174" i="47"/>
  <c r="O175" i="47"/>
  <c r="O176" i="47"/>
  <c r="O177" i="47"/>
  <c r="O178" i="47"/>
  <c r="O179" i="47"/>
  <c r="O180" i="47"/>
  <c r="O181" i="47"/>
  <c r="O182" i="47"/>
  <c r="O183" i="47"/>
  <c r="O184" i="47"/>
  <c r="O185" i="47"/>
  <c r="O186" i="47"/>
  <c r="O187" i="47"/>
  <c r="O188" i="47"/>
  <c r="O189" i="47"/>
  <c r="O190" i="47"/>
  <c r="O191" i="47"/>
  <c r="O192" i="47"/>
  <c r="O193" i="47"/>
  <c r="O194" i="47"/>
  <c r="O195" i="47"/>
  <c r="O196" i="47"/>
  <c r="O197" i="47"/>
  <c r="O198" i="47"/>
  <c r="O199" i="47"/>
  <c r="O200" i="47"/>
  <c r="O201" i="47"/>
  <c r="O202" i="47"/>
  <c r="O203" i="47"/>
  <c r="O204" i="47"/>
  <c r="O205" i="47"/>
  <c r="O206" i="47"/>
  <c r="O207" i="47"/>
  <c r="O208" i="47"/>
  <c r="O209" i="47"/>
  <c r="O210" i="47"/>
  <c r="O211" i="47"/>
  <c r="O212" i="47"/>
  <c r="O213" i="47"/>
  <c r="O214" i="47"/>
  <c r="O215" i="47"/>
  <c r="O216" i="47"/>
  <c r="O217" i="47"/>
  <c r="O221" i="47"/>
  <c r="O223" i="47"/>
  <c r="O224" i="47"/>
  <c r="O225" i="47"/>
  <c r="O226" i="47"/>
  <c r="O227" i="47"/>
  <c r="O228" i="47"/>
  <c r="O229" i="47"/>
  <c r="N126" i="47"/>
  <c r="N128" i="47"/>
  <c r="N130" i="47"/>
  <c r="N228" i="47"/>
  <c r="N227" i="47" s="1"/>
  <c r="N226" i="47" s="1"/>
  <c r="N225" i="47" s="1"/>
  <c r="N223" i="47"/>
  <c r="N222" i="47" s="1"/>
  <c r="N220" i="47"/>
  <c r="N219" i="47" s="1"/>
  <c r="N218" i="47" s="1"/>
  <c r="N216" i="47"/>
  <c r="N214" i="47"/>
  <c r="N213" i="47" s="1"/>
  <c r="N212" i="47" s="1"/>
  <c r="N209" i="47"/>
  <c r="N207" i="47"/>
  <c r="N205" i="47"/>
  <c r="N204" i="47"/>
  <c r="N202" i="47"/>
  <c r="N201" i="47"/>
  <c r="N198" i="47"/>
  <c r="N196" i="47"/>
  <c r="N195" i="47" s="1"/>
  <c r="N193" i="47"/>
  <c r="N191" i="47"/>
  <c r="N190" i="47"/>
  <c r="N188" i="47"/>
  <c r="N186" i="47"/>
  <c r="N185" i="47" s="1"/>
  <c r="N184" i="47" s="1"/>
  <c r="N182" i="47"/>
  <c r="N181" i="47"/>
  <c r="N176" i="47"/>
  <c r="N174" i="47"/>
  <c r="N173" i="47"/>
  <c r="N171" i="47"/>
  <c r="N169" i="47"/>
  <c r="N168" i="47" s="1"/>
  <c r="N167" i="47" s="1"/>
  <c r="N163" i="47"/>
  <c r="N162" i="47" s="1"/>
  <c r="N161" i="47" s="1"/>
  <c r="N159" i="47"/>
  <c r="N158" i="47" s="1"/>
  <c r="N156" i="47"/>
  <c r="N155" i="47" s="1"/>
  <c r="N151" i="47"/>
  <c r="N150" i="47" s="1"/>
  <c r="N149" i="47" s="1"/>
  <c r="N145" i="47"/>
  <c r="N142" i="47"/>
  <c r="N141" i="47"/>
  <c r="N140" i="47" s="1"/>
  <c r="N138" i="47"/>
  <c r="N137" i="47" s="1"/>
  <c r="N135" i="47"/>
  <c r="N134" i="47" s="1"/>
  <c r="N132" i="47"/>
  <c r="N125" i="47" s="1"/>
  <c r="N122" i="47"/>
  <c r="N121" i="47"/>
  <c r="N119" i="47"/>
  <c r="N118" i="47" s="1"/>
  <c r="N117" i="47" s="1"/>
  <c r="N114" i="47"/>
  <c r="N113" i="47"/>
  <c r="N111" i="47"/>
  <c r="N110" i="47"/>
  <c r="N109" i="47" s="1"/>
  <c r="N108" i="47" s="1"/>
  <c r="N105" i="47"/>
  <c r="N102" i="47"/>
  <c r="N101" i="47" s="1"/>
  <c r="N98" i="47"/>
  <c r="N97" i="47" s="1"/>
  <c r="N96" i="47" s="1"/>
  <c r="N93" i="47"/>
  <c r="N92" i="47"/>
  <c r="N88" i="47"/>
  <c r="N87" i="47"/>
  <c r="N86" i="47" s="1"/>
  <c r="N84" i="47"/>
  <c r="N83" i="47" s="1"/>
  <c r="N80" i="47"/>
  <c r="N77" i="47"/>
  <c r="N76" i="47"/>
  <c r="N75" i="47" s="1"/>
  <c r="N73" i="47"/>
  <c r="N72" i="47" s="1"/>
  <c r="N70" i="47"/>
  <c r="N69" i="47" s="1"/>
  <c r="N68" i="47" s="1"/>
  <c r="N67" i="47" s="1"/>
  <c r="N63" i="47"/>
  <c r="N60" i="47"/>
  <c r="N59" i="47"/>
  <c r="N57" i="47"/>
  <c r="N56" i="47"/>
  <c r="N55" i="47" s="1"/>
  <c r="N54" i="47" s="1"/>
  <c r="N53" i="47" s="1"/>
  <c r="N51" i="47"/>
  <c r="N50" i="47" s="1"/>
  <c r="N46" i="47"/>
  <c r="N45" i="47" s="1"/>
  <c r="N42" i="47"/>
  <c r="N41" i="47" s="1"/>
  <c r="N38" i="47"/>
  <c r="N35" i="47"/>
  <c r="N34" i="47"/>
  <c r="N31" i="47"/>
  <c r="N28" i="47"/>
  <c r="N27" i="47" s="1"/>
  <c r="N24" i="47"/>
  <c r="N21" i="47"/>
  <c r="N20" i="47"/>
  <c r="N19" i="47" s="1"/>
  <c r="N15" i="47"/>
  <c r="N14" i="47" s="1"/>
  <c r="K74" i="47"/>
  <c r="K73" i="47"/>
  <c r="K120" i="47"/>
  <c r="K119" i="47"/>
  <c r="K118" i="47"/>
  <c r="K117" i="47"/>
  <c r="K116" i="47"/>
  <c r="O92" i="50" l="1"/>
  <c r="N91" i="50"/>
  <c r="O19" i="50"/>
  <c r="N18" i="50"/>
  <c r="Q202" i="24"/>
  <c r="P201" i="24"/>
  <c r="Q61" i="24"/>
  <c r="P60" i="24"/>
  <c r="Q117" i="47"/>
  <c r="P116" i="47"/>
  <c r="N154" i="47"/>
  <c r="N153" i="47" s="1"/>
  <c r="N148" i="47" s="1"/>
  <c r="N13" i="47"/>
  <c r="N124" i="47"/>
  <c r="N116" i="47" s="1"/>
  <c r="N180" i="47"/>
  <c r="N91" i="47"/>
  <c r="N90" i="47" s="1"/>
  <c r="N166" i="47"/>
  <c r="N165" i="47" s="1"/>
  <c r="O19" i="24"/>
  <c r="O25" i="24"/>
  <c r="O30" i="24"/>
  <c r="O32" i="24"/>
  <c r="O33" i="24"/>
  <c r="O34" i="24"/>
  <c r="O35" i="24"/>
  <c r="O37" i="24"/>
  <c r="O38" i="24"/>
  <c r="O39" i="24"/>
  <c r="O43" i="24"/>
  <c r="O44" i="24"/>
  <c r="O47" i="24"/>
  <c r="O49" i="24"/>
  <c r="O50" i="24"/>
  <c r="O51" i="24"/>
  <c r="O52" i="24"/>
  <c r="O53" i="24"/>
  <c r="O54" i="24"/>
  <c r="O59" i="24"/>
  <c r="O63" i="24"/>
  <c r="O65" i="24"/>
  <c r="O66" i="24"/>
  <c r="O67" i="24"/>
  <c r="O71" i="24"/>
  <c r="O77" i="24"/>
  <c r="O80" i="24"/>
  <c r="O81" i="24"/>
  <c r="O82" i="24"/>
  <c r="O83" i="24"/>
  <c r="O87" i="24"/>
  <c r="O89" i="24"/>
  <c r="O90" i="24"/>
  <c r="O92" i="24"/>
  <c r="O96" i="24"/>
  <c r="O100" i="24"/>
  <c r="O101" i="24"/>
  <c r="O102" i="24"/>
  <c r="O103" i="24"/>
  <c r="O104" i="24"/>
  <c r="O105" i="24"/>
  <c r="O106" i="24"/>
  <c r="O107" i="24"/>
  <c r="O108" i="24"/>
  <c r="O109" i="24"/>
  <c r="O115" i="24"/>
  <c r="O121" i="24"/>
  <c r="O134" i="24"/>
  <c r="O135" i="24"/>
  <c r="O136" i="24"/>
  <c r="O137" i="24"/>
  <c r="O138" i="24"/>
  <c r="O139" i="24"/>
  <c r="O140" i="24"/>
  <c r="O141" i="24"/>
  <c r="O142" i="24"/>
  <c r="O143" i="24"/>
  <c r="O146" i="24"/>
  <c r="O148" i="24"/>
  <c r="O149" i="24"/>
  <c r="O150" i="24"/>
  <c r="O153" i="24"/>
  <c r="O154" i="24"/>
  <c r="O156" i="24"/>
  <c r="O157" i="24"/>
  <c r="O159" i="24"/>
  <c r="O160" i="24"/>
  <c r="O161" i="24"/>
  <c r="O162" i="24"/>
  <c r="O163" i="24"/>
  <c r="O164" i="24"/>
  <c r="O165" i="24"/>
  <c r="O166" i="24"/>
  <c r="O169" i="24"/>
  <c r="O170" i="24"/>
  <c r="O171" i="24"/>
  <c r="O172" i="24"/>
  <c r="O173" i="24"/>
  <c r="O174" i="24"/>
  <c r="O175" i="24"/>
  <c r="O180" i="24"/>
  <c r="O181" i="24"/>
  <c r="O182" i="24"/>
  <c r="O183" i="24"/>
  <c r="O184" i="24"/>
  <c r="O208" i="24"/>
  <c r="O209" i="24"/>
  <c r="O210" i="24"/>
  <c r="O211" i="24"/>
  <c r="O212" i="24"/>
  <c r="O214" i="24"/>
  <c r="O215" i="24"/>
  <c r="O216" i="24"/>
  <c r="O219" i="24"/>
  <c r="O220" i="24"/>
  <c r="O221" i="24"/>
  <c r="O222" i="24"/>
  <c r="O225" i="24"/>
  <c r="N224" i="24"/>
  <c r="O224" i="24" s="1"/>
  <c r="M224" i="24"/>
  <c r="M223" i="24" s="1"/>
  <c r="M218" i="24" s="1"/>
  <c r="O91" i="50" l="1"/>
  <c r="N88" i="50"/>
  <c r="O88" i="50" s="1"/>
  <c r="N87" i="50"/>
  <c r="O87" i="50" s="1"/>
  <c r="O18" i="50"/>
  <c r="N14" i="50"/>
  <c r="Q201" i="24"/>
  <c r="P190" i="24"/>
  <c r="Q60" i="24"/>
  <c r="P55" i="24"/>
  <c r="Q116" i="47"/>
  <c r="P12" i="47"/>
  <c r="N223" i="24"/>
  <c r="N12" i="47"/>
  <c r="N11" i="47" s="1"/>
  <c r="O11" i="47" s="1"/>
  <c r="M217" i="24"/>
  <c r="O14" i="50" l="1"/>
  <c r="N13" i="50"/>
  <c r="Q190" i="24"/>
  <c r="P185" i="24"/>
  <c r="Q55" i="24"/>
  <c r="P12" i="24"/>
  <c r="Q12" i="47"/>
  <c r="P11" i="47"/>
  <c r="O223" i="24"/>
  <c r="N218" i="24"/>
  <c r="M213" i="24"/>
  <c r="O13" i="50" l="1"/>
  <c r="Q185" i="24"/>
  <c r="P176" i="24"/>
  <c r="Q176" i="24" s="1"/>
  <c r="Q12" i="24"/>
  <c r="N217" i="24"/>
  <c r="O218" i="24"/>
  <c r="L94" i="50"/>
  <c r="L96" i="50"/>
  <c r="O12" i="50" l="1"/>
  <c r="N11" i="50"/>
  <c r="O11" i="50" s="1"/>
  <c r="P11" i="24"/>
  <c r="Q11" i="24" s="1"/>
  <c r="N213" i="24"/>
  <c r="O213" i="24" s="1"/>
  <c r="O217" i="24"/>
  <c r="L125" i="47"/>
  <c r="M130" i="47"/>
  <c r="M131" i="47"/>
  <c r="L12" i="50"/>
  <c r="L13" i="50"/>
  <c r="L14" i="50"/>
  <c r="L18" i="50"/>
  <c r="L19" i="50"/>
  <c r="L24" i="50"/>
  <c r="L93" i="50"/>
  <c r="L92" i="50" s="1"/>
  <c r="L91" i="50" s="1"/>
  <c r="L87" i="50" l="1"/>
  <c r="L11" i="50" s="1"/>
  <c r="L88" i="50"/>
  <c r="N211" i="24"/>
  <c r="N210" i="24" s="1"/>
  <c r="N207" i="24" s="1"/>
  <c r="N205" i="24"/>
  <c r="N203" i="24"/>
  <c r="N199" i="24"/>
  <c r="N197" i="24"/>
  <c r="N196" i="24" s="1"/>
  <c r="N194" i="24"/>
  <c r="N192" i="24"/>
  <c r="N191" i="24" s="1"/>
  <c r="N188" i="24"/>
  <c r="N187" i="24" s="1"/>
  <c r="N186" i="24" s="1"/>
  <c r="N185" i="24" s="1"/>
  <c r="N183" i="24"/>
  <c r="N181" i="24"/>
  <c r="N180" i="24" s="1"/>
  <c r="N179" i="24" s="1"/>
  <c r="N178" i="24" s="1"/>
  <c r="N177" i="24" s="1"/>
  <c r="N172" i="24"/>
  <c r="N170" i="24"/>
  <c r="N165" i="24"/>
  <c r="N163" i="24"/>
  <c r="N159" i="24"/>
  <c r="N158" i="24" s="1"/>
  <c r="N156" i="24"/>
  <c r="N155" i="24"/>
  <c r="N153" i="24"/>
  <c r="N152" i="24"/>
  <c r="N151" i="24" s="1"/>
  <c r="N149" i="24"/>
  <c r="N147" i="24"/>
  <c r="N145" i="24"/>
  <c r="N142" i="24"/>
  <c r="N141" i="24"/>
  <c r="N139" i="24"/>
  <c r="N138" i="24"/>
  <c r="N136" i="24"/>
  <c r="N135" i="24"/>
  <c r="N134" i="24" s="1"/>
  <c r="N130" i="24"/>
  <c r="N129" i="24" s="1"/>
  <c r="N128" i="24" s="1"/>
  <c r="N127" i="24" s="1"/>
  <c r="N125" i="24"/>
  <c r="N124" i="24" s="1"/>
  <c r="N123" i="24" s="1"/>
  <c r="N120" i="24"/>
  <c r="N119" i="24" s="1"/>
  <c r="N118" i="24" s="1"/>
  <c r="N117" i="24" s="1"/>
  <c r="N116" i="24" s="1"/>
  <c r="N114" i="24"/>
  <c r="N113" i="24" s="1"/>
  <c r="N112" i="24" s="1"/>
  <c r="N111" i="24" s="1"/>
  <c r="N110" i="24" s="1"/>
  <c r="N108" i="24"/>
  <c r="N107" i="24" s="1"/>
  <c r="N102" i="24"/>
  <c r="N101" i="24" s="1"/>
  <c r="N100" i="24" s="1"/>
  <c r="N99" i="24" s="1"/>
  <c r="N98" i="24" s="1"/>
  <c r="N97" i="24" s="1"/>
  <c r="N95" i="24"/>
  <c r="N94" i="24" s="1"/>
  <c r="N93" i="24" s="1"/>
  <c r="N91" i="24"/>
  <c r="N89" i="24"/>
  <c r="N86" i="24"/>
  <c r="N85" i="24" s="1"/>
  <c r="N79" i="24"/>
  <c r="N78" i="24" s="1"/>
  <c r="N76" i="24"/>
  <c r="N70" i="24"/>
  <c r="N69" i="24" s="1"/>
  <c r="N68" i="24" s="1"/>
  <c r="N64" i="24"/>
  <c r="N58" i="24"/>
  <c r="N57" i="24" s="1"/>
  <c r="N56" i="24" s="1"/>
  <c r="N51" i="24"/>
  <c r="N48" i="24" s="1"/>
  <c r="N46" i="24"/>
  <c r="N45" i="24" s="1"/>
  <c r="N42" i="24"/>
  <c r="N41" i="24" s="1"/>
  <c r="N31" i="24"/>
  <c r="N29" i="24"/>
  <c r="N28" i="24" s="1"/>
  <c r="N27" i="24" s="1"/>
  <c r="N24" i="24"/>
  <c r="N23" i="24" s="1"/>
  <c r="N22" i="24" s="1"/>
  <c r="N21" i="24" s="1"/>
  <c r="N20" i="24" s="1"/>
  <c r="N18" i="24"/>
  <c r="N17" i="24" s="1"/>
  <c r="N16" i="24" s="1"/>
  <c r="N15" i="24" s="1"/>
  <c r="N14" i="24" s="1"/>
  <c r="M15" i="50"/>
  <c r="M16" i="50"/>
  <c r="M17" i="50"/>
  <c r="M21" i="50"/>
  <c r="M22" i="50"/>
  <c r="M23" i="50"/>
  <c r="M24" i="50"/>
  <c r="M25" i="50"/>
  <c r="M26" i="50"/>
  <c r="M27" i="50"/>
  <c r="M28" i="50"/>
  <c r="M30" i="50"/>
  <c r="M31" i="50"/>
  <c r="M32" i="50"/>
  <c r="M38" i="50"/>
  <c r="M42" i="50"/>
  <c r="M43" i="50"/>
  <c r="M44" i="50"/>
  <c r="M45" i="50"/>
  <c r="M59" i="50"/>
  <c r="M63" i="50"/>
  <c r="M67" i="50"/>
  <c r="M68" i="50"/>
  <c r="M70" i="50"/>
  <c r="M71" i="50"/>
  <c r="M72" i="50"/>
  <c r="M73" i="50"/>
  <c r="M74" i="50"/>
  <c r="M75" i="50"/>
  <c r="M76" i="50"/>
  <c r="M79" i="50"/>
  <c r="M80" i="50"/>
  <c r="M81" i="50"/>
  <c r="M83" i="50"/>
  <c r="M86" i="50"/>
  <c r="M89" i="50"/>
  <c r="M90" i="50"/>
  <c r="M95" i="50"/>
  <c r="M97" i="50"/>
  <c r="M101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1" i="50"/>
  <c r="N88" i="24" l="1"/>
  <c r="N84" i="24" s="1"/>
  <c r="N202" i="24"/>
  <c r="N201" i="24" s="1"/>
  <c r="N75" i="24"/>
  <c r="N62" i="24"/>
  <c r="N13" i="24"/>
  <c r="N144" i="24"/>
  <c r="N40" i="24"/>
  <c r="N36" i="24" s="1"/>
  <c r="N26" i="24" s="1"/>
  <c r="N162" i="24"/>
  <c r="N161" i="24" s="1"/>
  <c r="N169" i="24"/>
  <c r="N168" i="24" s="1"/>
  <c r="N167" i="24" s="1"/>
  <c r="N190" i="24"/>
  <c r="N133" i="24"/>
  <c r="N132" i="24" s="1"/>
  <c r="N122" i="24" s="1"/>
  <c r="K90" i="50"/>
  <c r="K89" i="50"/>
  <c r="J89" i="50"/>
  <c r="M171" i="24"/>
  <c r="L170" i="24"/>
  <c r="M170" i="24" s="1"/>
  <c r="N74" i="24" l="1"/>
  <c r="N176" i="24"/>
  <c r="N61" i="24"/>
  <c r="J127" i="50"/>
  <c r="J126" i="50" s="1"/>
  <c r="J125" i="50" s="1"/>
  <c r="N73" i="24" l="1"/>
  <c r="N60" i="24"/>
  <c r="K120" i="50"/>
  <c r="J119" i="50"/>
  <c r="K119" i="50" s="1"/>
  <c r="N72" i="24" l="1"/>
  <c r="N55" i="24"/>
  <c r="J118" i="50"/>
  <c r="J113" i="50"/>
  <c r="J112" i="50" s="1"/>
  <c r="J71" i="50"/>
  <c r="N12" i="24" l="1"/>
  <c r="N11" i="24" s="1"/>
  <c r="J96" i="50"/>
  <c r="K42" i="47" l="1"/>
  <c r="K41" i="47" s="1"/>
  <c r="M43" i="47"/>
  <c r="J16" i="50"/>
  <c r="J15" i="50" s="1"/>
  <c r="K15" i="50" s="1"/>
  <c r="K17" i="50"/>
  <c r="K16" i="50" l="1"/>
  <c r="J135" i="50"/>
  <c r="J133" i="50"/>
  <c r="J132" i="50" s="1"/>
  <c r="J131" i="50" s="1"/>
  <c r="J130" i="50" s="1"/>
  <c r="J124" i="50" s="1"/>
  <c r="J121" i="50"/>
  <c r="J103" i="50"/>
  <c r="J102" i="50" s="1"/>
  <c r="J100" i="50"/>
  <c r="J99" i="50" s="1"/>
  <c r="J94" i="50"/>
  <c r="J85" i="50"/>
  <c r="J84" i="50" s="1"/>
  <c r="J80" i="50"/>
  <c r="J79" i="50"/>
  <c r="J78" i="50"/>
  <c r="J77" i="50"/>
  <c r="J73" i="50"/>
  <c r="J69" i="50" s="1"/>
  <c r="J67" i="50"/>
  <c r="J66" i="50" s="1"/>
  <c r="J65" i="50" s="1"/>
  <c r="J62" i="50"/>
  <c r="J61" i="50"/>
  <c r="J60" i="50" s="1"/>
  <c r="J58" i="50"/>
  <c r="J57" i="50"/>
  <c r="J56" i="50" s="1"/>
  <c r="J44" i="50"/>
  <c r="J42" i="50"/>
  <c r="J41" i="50" s="1"/>
  <c r="J40" i="50" s="1"/>
  <c r="J39" i="50" s="1"/>
  <c r="J37" i="50"/>
  <c r="J36" i="50" s="1"/>
  <c r="J35" i="50" s="1"/>
  <c r="J34" i="50" s="1"/>
  <c r="J33" i="50" s="1"/>
  <c r="J30" i="50"/>
  <c r="J29" i="50"/>
  <c r="J27" i="50"/>
  <c r="J25" i="50"/>
  <c r="J22" i="50"/>
  <c r="J20" i="50"/>
  <c r="L211" i="24"/>
  <c r="L210" i="24" s="1"/>
  <c r="L207" i="24" s="1"/>
  <c r="L205" i="24"/>
  <c r="L203" i="24"/>
  <c r="L199" i="24"/>
  <c r="L197" i="24"/>
  <c r="L194" i="24"/>
  <c r="L192" i="24"/>
  <c r="L188" i="24"/>
  <c r="L183" i="24"/>
  <c r="L181" i="24"/>
  <c r="L172" i="24"/>
  <c r="L165" i="24"/>
  <c r="L163" i="24"/>
  <c r="L159" i="24"/>
  <c r="L158" i="24"/>
  <c r="L156" i="24"/>
  <c r="L155" i="24"/>
  <c r="L153" i="24"/>
  <c r="L152" i="24"/>
  <c r="L151" i="24" s="1"/>
  <c r="L149" i="24"/>
  <c r="L147" i="24"/>
  <c r="L145" i="24"/>
  <c r="L142" i="24"/>
  <c r="L141" i="24" s="1"/>
  <c r="L139" i="24"/>
  <c r="L138" i="24" s="1"/>
  <c r="L136" i="24"/>
  <c r="L135" i="24" s="1"/>
  <c r="L130" i="24"/>
  <c r="L129" i="24" s="1"/>
  <c r="L128" i="24" s="1"/>
  <c r="L127" i="24" s="1"/>
  <c r="L125" i="24"/>
  <c r="L120" i="24"/>
  <c r="L119" i="24" s="1"/>
  <c r="L118" i="24" s="1"/>
  <c r="L117" i="24" s="1"/>
  <c r="L114" i="24"/>
  <c r="L113" i="24" s="1"/>
  <c r="L112" i="24" s="1"/>
  <c r="L111" i="24" s="1"/>
  <c r="L110" i="24" s="1"/>
  <c r="L108" i="24"/>
  <c r="L107" i="24" s="1"/>
  <c r="L102" i="24"/>
  <c r="L101" i="24"/>
  <c r="L95" i="24"/>
  <c r="L94" i="24" s="1"/>
  <c r="L91" i="24"/>
  <c r="L89" i="24"/>
  <c r="L86" i="24"/>
  <c r="L85" i="24" s="1"/>
  <c r="L79" i="24"/>
  <c r="L78" i="24"/>
  <c r="L76" i="24"/>
  <c r="L75" i="24"/>
  <c r="L70" i="24"/>
  <c r="L69" i="24"/>
  <c r="L68" i="24"/>
  <c r="L64" i="24"/>
  <c r="L58" i="24"/>
  <c r="L51" i="24"/>
  <c r="L48" i="24"/>
  <c r="L46" i="24"/>
  <c r="L45" i="24" s="1"/>
  <c r="L42" i="24"/>
  <c r="L41" i="24" s="1"/>
  <c r="L31" i="24"/>
  <c r="L29" i="24"/>
  <c r="L24" i="24"/>
  <c r="L23" i="24" s="1"/>
  <c r="L18" i="24"/>
  <c r="L228" i="47"/>
  <c r="L227" i="47"/>
  <c r="L226" i="47"/>
  <c r="L225" i="47"/>
  <c r="L223" i="47"/>
  <c r="L222" i="47"/>
  <c r="L220" i="47"/>
  <c r="L219" i="47" s="1"/>
  <c r="L218" i="47" s="1"/>
  <c r="L216" i="47"/>
  <c r="L214" i="47"/>
  <c r="L209" i="47"/>
  <c r="L207" i="47"/>
  <c r="L205" i="47"/>
  <c r="L204" i="47"/>
  <c r="L202" i="47"/>
  <c r="L201" i="47"/>
  <c r="L198" i="47"/>
  <c r="L196" i="47"/>
  <c r="L195" i="47"/>
  <c r="L193" i="47"/>
  <c r="L191" i="47"/>
  <c r="L190" i="47"/>
  <c r="L188" i="47"/>
  <c r="L186" i="47"/>
  <c r="L185" i="47"/>
  <c r="L184" i="47"/>
  <c r="L182" i="47"/>
  <c r="L176" i="47"/>
  <c r="L174" i="47"/>
  <c r="L173" i="47"/>
  <c r="L171" i="47"/>
  <c r="L169" i="47"/>
  <c r="L168" i="47"/>
  <c r="L167" i="47"/>
  <c r="L163" i="47"/>
  <c r="L162" i="47" s="1"/>
  <c r="L159" i="47"/>
  <c r="L158" i="47" s="1"/>
  <c r="L154" i="47" s="1"/>
  <c r="L156" i="47"/>
  <c r="L155" i="47"/>
  <c r="L151" i="47"/>
  <c r="L150" i="47" s="1"/>
  <c r="L149" i="47" s="1"/>
  <c r="L145" i="47"/>
  <c r="L142" i="47"/>
  <c r="L141" i="47"/>
  <c r="L140" i="47"/>
  <c r="L138" i="47"/>
  <c r="L137" i="47"/>
  <c r="L135" i="47"/>
  <c r="L134" i="47"/>
  <c r="L132" i="47"/>
  <c r="L124" i="47"/>
  <c r="L122" i="47"/>
  <c r="L119" i="47"/>
  <c r="L118" i="47" s="1"/>
  <c r="L114" i="47"/>
  <c r="L113" i="47"/>
  <c r="L111" i="47"/>
  <c r="L110" i="47"/>
  <c r="L109" i="47"/>
  <c r="L108" i="47"/>
  <c r="L105" i="47"/>
  <c r="L102" i="47"/>
  <c r="L101" i="47"/>
  <c r="L98" i="47"/>
  <c r="L97" i="47"/>
  <c r="L96" i="47"/>
  <c r="L93" i="47"/>
  <c r="L92" i="47"/>
  <c r="L91" i="47"/>
  <c r="L90" i="47"/>
  <c r="L88" i="47"/>
  <c r="L87" i="47" s="1"/>
  <c r="L86" i="47" s="1"/>
  <c r="L84" i="47"/>
  <c r="L83" i="47"/>
  <c r="L80" i="47"/>
  <c r="L77" i="47"/>
  <c r="L76" i="47"/>
  <c r="L75" i="47"/>
  <c r="L73" i="47"/>
  <c r="L72" i="47" s="1"/>
  <c r="L68" i="47" s="1"/>
  <c r="L67" i="47" s="1"/>
  <c r="L70" i="47"/>
  <c r="L69" i="47"/>
  <c r="L63" i="47"/>
  <c r="L60" i="47"/>
  <c r="L59" i="47" s="1"/>
  <c r="L57" i="47"/>
  <c r="L56" i="47" s="1"/>
  <c r="L55" i="47" s="1"/>
  <c r="L54" i="47" s="1"/>
  <c r="L53" i="47" s="1"/>
  <c r="L51" i="47"/>
  <c r="L50" i="47"/>
  <c r="L46" i="47"/>
  <c r="L45" i="47"/>
  <c r="L42" i="47"/>
  <c r="L41" i="47"/>
  <c r="L38" i="47"/>
  <c r="L35" i="47"/>
  <c r="L34" i="47"/>
  <c r="L31" i="47"/>
  <c r="L28" i="47"/>
  <c r="L27" i="47"/>
  <c r="L24" i="47"/>
  <c r="L21" i="47"/>
  <c r="L20" i="47"/>
  <c r="L19" i="47"/>
  <c r="L15" i="47"/>
  <c r="L14" i="47"/>
  <c r="L13" i="47" s="1"/>
  <c r="G156" i="50"/>
  <c r="G155" i="50" s="1"/>
  <c r="G154" i="50" s="1"/>
  <c r="Q151" i="50"/>
  <c r="P151" i="50"/>
  <c r="G151" i="50"/>
  <c r="G150" i="50"/>
  <c r="G149" i="50" s="1"/>
  <c r="G148" i="50" s="1"/>
  <c r="G144" i="50"/>
  <c r="Q142" i="50"/>
  <c r="Q141" i="50" s="1"/>
  <c r="Q140" i="50" s="1"/>
  <c r="Q139" i="50" s="1"/>
  <c r="Q138" i="50" s="1"/>
  <c r="P142" i="50"/>
  <c r="G142" i="50"/>
  <c r="G141" i="50" s="1"/>
  <c r="G140" i="50" s="1"/>
  <c r="G139" i="50" s="1"/>
  <c r="G138" i="50" s="1"/>
  <c r="P141" i="50"/>
  <c r="P140" i="50" s="1"/>
  <c r="P139" i="50" s="1"/>
  <c r="P138" i="50" s="1"/>
  <c r="I136" i="50"/>
  <c r="K136" i="50" s="1"/>
  <c r="H135" i="50"/>
  <c r="G135" i="50"/>
  <c r="I135" i="50" s="1"/>
  <c r="I134" i="50"/>
  <c r="K134" i="50" s="1"/>
  <c r="H133" i="50"/>
  <c r="G133" i="50"/>
  <c r="H132" i="50"/>
  <c r="G132" i="50"/>
  <c r="H131" i="50"/>
  <c r="G131" i="50"/>
  <c r="H130" i="50"/>
  <c r="G130" i="50"/>
  <c r="I129" i="50"/>
  <c r="K129" i="50" s="1"/>
  <c r="I128" i="50"/>
  <c r="K128" i="50" s="1"/>
  <c r="I127" i="50"/>
  <c r="K127" i="50" s="1"/>
  <c r="I126" i="50"/>
  <c r="K126" i="50" s="1"/>
  <c r="I125" i="50"/>
  <c r="K125" i="50" s="1"/>
  <c r="H124" i="50"/>
  <c r="G124" i="50"/>
  <c r="H123" i="50"/>
  <c r="G123" i="50"/>
  <c r="I122" i="50"/>
  <c r="K122" i="50" s="1"/>
  <c r="H121" i="50"/>
  <c r="G121" i="50"/>
  <c r="I121" i="50" s="1"/>
  <c r="H118" i="50"/>
  <c r="I118" i="50" s="1"/>
  <c r="K118" i="50" s="1"/>
  <c r="I117" i="50"/>
  <c r="K117" i="50" s="1"/>
  <c r="G116" i="50"/>
  <c r="I116" i="50" s="1"/>
  <c r="K116" i="50" s="1"/>
  <c r="I115" i="50"/>
  <c r="K115" i="50" s="1"/>
  <c r="I114" i="50"/>
  <c r="K114" i="50" s="1"/>
  <c r="H113" i="50"/>
  <c r="H112" i="50" s="1"/>
  <c r="G113" i="50"/>
  <c r="I113" i="50" s="1"/>
  <c r="I111" i="50"/>
  <c r="K111" i="50" s="1"/>
  <c r="I110" i="50"/>
  <c r="K110" i="50" s="1"/>
  <c r="I109" i="50"/>
  <c r="K109" i="50" s="1"/>
  <c r="I108" i="50"/>
  <c r="K108" i="50" s="1"/>
  <c r="G107" i="50"/>
  <c r="I107" i="50" s="1"/>
  <c r="K107" i="50" s="1"/>
  <c r="I105" i="50"/>
  <c r="K105" i="50" s="1"/>
  <c r="I104" i="50"/>
  <c r="H103" i="50"/>
  <c r="H102" i="50" s="1"/>
  <c r="G103" i="50"/>
  <c r="I101" i="50"/>
  <c r="K101" i="50" s="1"/>
  <c r="K100" i="50" s="1"/>
  <c r="I100" i="50"/>
  <c r="I99" i="50" s="1"/>
  <c r="H100" i="50"/>
  <c r="G100" i="50"/>
  <c r="G99" i="50" s="1"/>
  <c r="H99" i="50"/>
  <c r="I97" i="50"/>
  <c r="K97" i="50" s="1"/>
  <c r="K96" i="50" s="1"/>
  <c r="M96" i="50" s="1"/>
  <c r="H96" i="50"/>
  <c r="G96" i="50"/>
  <c r="I95" i="50"/>
  <c r="K95" i="50" s="1"/>
  <c r="K94" i="50" s="1"/>
  <c r="M94" i="50" s="1"/>
  <c r="H94" i="50"/>
  <c r="H93" i="50" s="1"/>
  <c r="H92" i="50" s="1"/>
  <c r="H91" i="50" s="1"/>
  <c r="H88" i="50" s="1"/>
  <c r="G94" i="50"/>
  <c r="G93" i="50"/>
  <c r="G92" i="50"/>
  <c r="G91" i="50" s="1"/>
  <c r="I86" i="50"/>
  <c r="K86" i="50" s="1"/>
  <c r="K85" i="50" s="1"/>
  <c r="H85" i="50"/>
  <c r="H84" i="50" s="1"/>
  <c r="G85" i="50"/>
  <c r="G84" i="50"/>
  <c r="G83" i="50" s="1"/>
  <c r="G82" i="50" s="1"/>
  <c r="I81" i="50"/>
  <c r="K81" i="50" s="1"/>
  <c r="H80" i="50"/>
  <c r="G80" i="50"/>
  <c r="H79" i="50"/>
  <c r="G79" i="50"/>
  <c r="H78" i="50"/>
  <c r="G78" i="50"/>
  <c r="H77" i="50"/>
  <c r="G77" i="50"/>
  <c r="I76" i="50"/>
  <c r="K76" i="50" s="1"/>
  <c r="G75" i="50"/>
  <c r="I75" i="50" s="1"/>
  <c r="K75" i="50" s="1"/>
  <c r="I74" i="50"/>
  <c r="K74" i="50" s="1"/>
  <c r="H73" i="50"/>
  <c r="G73" i="50"/>
  <c r="I73" i="50" s="1"/>
  <c r="I72" i="50"/>
  <c r="K72" i="50" s="1"/>
  <c r="G71" i="50"/>
  <c r="I71" i="50" s="1"/>
  <c r="K71" i="50" s="1"/>
  <c r="I70" i="50"/>
  <c r="K70" i="50" s="1"/>
  <c r="Q69" i="50"/>
  <c r="P69" i="50"/>
  <c r="H69" i="50"/>
  <c r="I68" i="50"/>
  <c r="K68" i="50" s="1"/>
  <c r="Q67" i="50"/>
  <c r="P67" i="50"/>
  <c r="H67" i="50"/>
  <c r="G67" i="50"/>
  <c r="Q66" i="50"/>
  <c r="P66" i="50"/>
  <c r="H66" i="50"/>
  <c r="G66" i="50"/>
  <c r="Q65" i="50"/>
  <c r="P65" i="50"/>
  <c r="H65" i="50"/>
  <c r="G65" i="50"/>
  <c r="Q64" i="50"/>
  <c r="P64" i="50"/>
  <c r="P53" i="50" s="1"/>
  <c r="P52" i="50" s="1"/>
  <c r="P12" i="50" s="1"/>
  <c r="P11" i="50" s="1"/>
  <c r="H64" i="50"/>
  <c r="I63" i="50"/>
  <c r="K63" i="50" s="1"/>
  <c r="H62" i="50"/>
  <c r="G62" i="50"/>
  <c r="H61" i="50"/>
  <c r="G61" i="50"/>
  <c r="H60" i="50"/>
  <c r="G60" i="50"/>
  <c r="I59" i="50"/>
  <c r="K59" i="50" s="1"/>
  <c r="H58" i="50"/>
  <c r="H57" i="50" s="1"/>
  <c r="H56" i="50" s="1"/>
  <c r="G58" i="50"/>
  <c r="G57" i="50" s="1"/>
  <c r="G56" i="50" s="1"/>
  <c r="Q53" i="50"/>
  <c r="Q52" i="50" s="1"/>
  <c r="Q12" i="50" s="1"/>
  <c r="Q11" i="50" s="1"/>
  <c r="I51" i="50"/>
  <c r="K51" i="50" s="1"/>
  <c r="M51" i="50" s="1"/>
  <c r="G50" i="50"/>
  <c r="I50" i="50" s="1"/>
  <c r="K50" i="50" s="1"/>
  <c r="M50" i="50" s="1"/>
  <c r="I45" i="50"/>
  <c r="K45" i="50" s="1"/>
  <c r="H44" i="50"/>
  <c r="G44" i="50"/>
  <c r="I43" i="50"/>
  <c r="K43" i="50" s="1"/>
  <c r="H42" i="50"/>
  <c r="G42" i="50"/>
  <c r="G41" i="50" s="1"/>
  <c r="H41" i="50"/>
  <c r="H40" i="50" s="1"/>
  <c r="H39" i="50" s="1"/>
  <c r="I38" i="50"/>
  <c r="K38" i="50" s="1"/>
  <c r="H37" i="50"/>
  <c r="H36" i="50" s="1"/>
  <c r="H35" i="50" s="1"/>
  <c r="H34" i="50" s="1"/>
  <c r="H33" i="50" s="1"/>
  <c r="G37" i="50"/>
  <c r="I32" i="50"/>
  <c r="K32" i="50" s="1"/>
  <c r="I31" i="50"/>
  <c r="K31" i="50" s="1"/>
  <c r="H30" i="50"/>
  <c r="G30" i="50"/>
  <c r="G29" i="50" s="1"/>
  <c r="H29" i="50"/>
  <c r="I28" i="50"/>
  <c r="K28" i="50" s="1"/>
  <c r="H27" i="50"/>
  <c r="G27" i="50"/>
  <c r="I27" i="50" s="1"/>
  <c r="I26" i="50"/>
  <c r="K26" i="50" s="1"/>
  <c r="H25" i="50"/>
  <c r="H24" i="50" s="1"/>
  <c r="H19" i="50" s="1"/>
  <c r="H18" i="50" s="1"/>
  <c r="G25" i="50"/>
  <c r="G24" i="50"/>
  <c r="I24" i="50" s="1"/>
  <c r="I23" i="50"/>
  <c r="K23" i="50" s="1"/>
  <c r="Q22" i="50"/>
  <c r="P22" i="50"/>
  <c r="H22" i="50"/>
  <c r="G22" i="50"/>
  <c r="I21" i="50"/>
  <c r="K21" i="50" s="1"/>
  <c r="K20" i="50" s="1"/>
  <c r="M20" i="50" s="1"/>
  <c r="H20" i="50"/>
  <c r="G20" i="50"/>
  <c r="G19" i="50" s="1"/>
  <c r="I37" i="50" l="1"/>
  <c r="K99" i="50"/>
  <c r="M99" i="50" s="1"/>
  <c r="M100" i="50"/>
  <c r="K84" i="50"/>
  <c r="M85" i="50"/>
  <c r="L100" i="24"/>
  <c r="L99" i="24" s="1"/>
  <c r="L98" i="24" s="1"/>
  <c r="L97" i="24" s="1"/>
  <c r="L169" i="24"/>
  <c r="L28" i="24"/>
  <c r="L27" i="24" s="1"/>
  <c r="I130" i="50"/>
  <c r="I20" i="50"/>
  <c r="I22" i="50"/>
  <c r="K22" i="50" s="1"/>
  <c r="I67" i="50"/>
  <c r="I94" i="50"/>
  <c r="I96" i="50"/>
  <c r="J64" i="50"/>
  <c r="H55" i="50"/>
  <c r="H54" i="50" s="1"/>
  <c r="H53" i="50" s="1"/>
  <c r="H52" i="50" s="1"/>
  <c r="L116" i="24"/>
  <c r="L57" i="24"/>
  <c r="K130" i="50"/>
  <c r="J55" i="50"/>
  <c r="J54" i="50" s="1"/>
  <c r="J53" i="50" s="1"/>
  <c r="J52" i="50" s="1"/>
  <c r="G36" i="50"/>
  <c r="G35" i="50" s="1"/>
  <c r="L144" i="24"/>
  <c r="J93" i="50"/>
  <c r="J92" i="50" s="1"/>
  <c r="J91" i="50" s="1"/>
  <c r="J88" i="50" s="1"/>
  <c r="J24" i="50"/>
  <c r="L161" i="47"/>
  <c r="L153" i="47" s="1"/>
  <c r="L148" i="47" s="1"/>
  <c r="L121" i="47"/>
  <c r="L181" i="47"/>
  <c r="L213" i="47"/>
  <c r="L212" i="47"/>
  <c r="L40" i="24"/>
  <c r="L36" i="24" s="1"/>
  <c r="I19" i="50"/>
  <c r="G18" i="50"/>
  <c r="I83" i="50"/>
  <c r="H82" i="50"/>
  <c r="H83" i="50"/>
  <c r="G88" i="50"/>
  <c r="J83" i="50"/>
  <c r="K83" i="50"/>
  <c r="J82" i="50"/>
  <c r="H13" i="50"/>
  <c r="H14" i="50"/>
  <c r="G13" i="50"/>
  <c r="I44" i="50"/>
  <c r="G49" i="50"/>
  <c r="I103" i="50"/>
  <c r="I102" i="50" s="1"/>
  <c r="G106" i="50"/>
  <c r="G112" i="50"/>
  <c r="I112" i="50" s="1"/>
  <c r="I123" i="50"/>
  <c r="I124" i="50"/>
  <c r="K73" i="50"/>
  <c r="K124" i="50"/>
  <c r="K135" i="50"/>
  <c r="I25" i="50"/>
  <c r="I60" i="50"/>
  <c r="K60" i="50" s="1"/>
  <c r="M60" i="50" s="1"/>
  <c r="I61" i="50"/>
  <c r="I62" i="50"/>
  <c r="K62" i="50" s="1"/>
  <c r="M62" i="50" s="1"/>
  <c r="G69" i="50"/>
  <c r="I78" i="50"/>
  <c r="I79" i="50"/>
  <c r="K79" i="50" s="1"/>
  <c r="I80" i="50"/>
  <c r="K80" i="50" s="1"/>
  <c r="I85" i="50"/>
  <c r="I84" i="50" s="1"/>
  <c r="I82" i="50" s="1"/>
  <c r="I131" i="50"/>
  <c r="K131" i="50" s="1"/>
  <c r="I132" i="50"/>
  <c r="K132" i="50" s="1"/>
  <c r="I133" i="50"/>
  <c r="K133" i="50" s="1"/>
  <c r="K44" i="50"/>
  <c r="K104" i="50"/>
  <c r="K103" i="50" s="1"/>
  <c r="K113" i="50"/>
  <c r="K121" i="50"/>
  <c r="J123" i="50"/>
  <c r="K123" i="50" s="1"/>
  <c r="K61" i="50"/>
  <c r="M61" i="50" s="1"/>
  <c r="K67" i="50"/>
  <c r="K25" i="50"/>
  <c r="K27" i="50"/>
  <c r="K37" i="50"/>
  <c r="M37" i="50" s="1"/>
  <c r="G137" i="50"/>
  <c r="K93" i="50"/>
  <c r="I58" i="50"/>
  <c r="K58" i="50" s="1"/>
  <c r="M58" i="50" s="1"/>
  <c r="I65" i="50"/>
  <c r="K65" i="50" s="1"/>
  <c r="M65" i="50" s="1"/>
  <c r="I66" i="50"/>
  <c r="K66" i="50" s="1"/>
  <c r="M66" i="50" s="1"/>
  <c r="L162" i="24"/>
  <c r="L17" i="24"/>
  <c r="L22" i="24"/>
  <c r="L26" i="24"/>
  <c r="L62" i="24"/>
  <c r="L74" i="24"/>
  <c r="L88" i="24"/>
  <c r="L93" i="24"/>
  <c r="L124" i="24"/>
  <c r="L134" i="24"/>
  <c r="L180" i="24"/>
  <c r="L187" i="24"/>
  <c r="L191" i="24"/>
  <c r="L196" i="24"/>
  <c r="L202" i="24"/>
  <c r="I56" i="50"/>
  <c r="K56" i="50" s="1"/>
  <c r="M56" i="50" s="1"/>
  <c r="G55" i="50"/>
  <c r="I35" i="50"/>
  <c r="K35" i="50" s="1"/>
  <c r="M35" i="50" s="1"/>
  <c r="G34" i="50"/>
  <c r="H12" i="50"/>
  <c r="H11" i="50" s="1"/>
  <c r="H98" i="50"/>
  <c r="H87" i="50" s="1"/>
  <c r="I30" i="50"/>
  <c r="I36" i="50"/>
  <c r="K36" i="50" s="1"/>
  <c r="M36" i="50" s="1"/>
  <c r="I42" i="50"/>
  <c r="I41" i="50" s="1"/>
  <c r="I57" i="50"/>
  <c r="K57" i="50" s="1"/>
  <c r="M57" i="50" s="1"/>
  <c r="R158" i="24"/>
  <c r="S158" i="24"/>
  <c r="R155" i="24"/>
  <c r="S155" i="24"/>
  <c r="R152" i="24"/>
  <c r="S152" i="24"/>
  <c r="S151" i="24" s="1"/>
  <c r="K160" i="24"/>
  <c r="J159" i="24"/>
  <c r="G159" i="24"/>
  <c r="G158" i="24" s="1"/>
  <c r="J158" i="24"/>
  <c r="I158" i="24"/>
  <c r="H158" i="24"/>
  <c r="K157" i="24"/>
  <c r="J156" i="24"/>
  <c r="J155" i="24" s="1"/>
  <c r="H156" i="24"/>
  <c r="I155" i="24"/>
  <c r="G155" i="24"/>
  <c r="K154" i="24"/>
  <c r="J153" i="24"/>
  <c r="G153" i="24"/>
  <c r="J152" i="24"/>
  <c r="J151" i="24" s="1"/>
  <c r="I152" i="24"/>
  <c r="H152" i="24"/>
  <c r="G152" i="24"/>
  <c r="K82" i="50" l="1"/>
  <c r="M82" i="50" s="1"/>
  <c r="M84" i="50"/>
  <c r="K92" i="50"/>
  <c r="M93" i="50"/>
  <c r="K102" i="50"/>
  <c r="M102" i="50" s="1"/>
  <c r="M103" i="50"/>
  <c r="I93" i="50"/>
  <c r="I92" i="50" s="1"/>
  <c r="I91" i="50" s="1"/>
  <c r="I88" i="50" s="1"/>
  <c r="K153" i="24"/>
  <c r="K152" i="24" s="1"/>
  <c r="M154" i="24"/>
  <c r="M153" i="24" s="1"/>
  <c r="M152" i="24" s="1"/>
  <c r="O152" i="24" s="1"/>
  <c r="K156" i="24"/>
  <c r="K155" i="24" s="1"/>
  <c r="M157" i="24"/>
  <c r="M156" i="24" s="1"/>
  <c r="M155" i="24" s="1"/>
  <c r="O155" i="24" s="1"/>
  <c r="K159" i="24"/>
  <c r="K158" i="24" s="1"/>
  <c r="M160" i="24"/>
  <c r="M159" i="24" s="1"/>
  <c r="M158" i="24" s="1"/>
  <c r="O158" i="24" s="1"/>
  <c r="L168" i="24"/>
  <c r="L167" i="24" s="1"/>
  <c r="L56" i="24"/>
  <c r="J19" i="50"/>
  <c r="K19" i="50" s="1"/>
  <c r="M19" i="50" s="1"/>
  <c r="K24" i="50"/>
  <c r="L117" i="47"/>
  <c r="L116" i="47" s="1"/>
  <c r="L12" i="47" s="1"/>
  <c r="L180" i="47"/>
  <c r="L166" i="47"/>
  <c r="I29" i="50"/>
  <c r="K30" i="50"/>
  <c r="K29" i="50" s="1"/>
  <c r="M29" i="50" s="1"/>
  <c r="K42" i="50"/>
  <c r="K41" i="50" s="1"/>
  <c r="M41" i="50" s="1"/>
  <c r="I69" i="50"/>
  <c r="K69" i="50" s="1"/>
  <c r="G64" i="50"/>
  <c r="I64" i="50" s="1"/>
  <c r="K64" i="50" s="1"/>
  <c r="I106" i="50"/>
  <c r="K106" i="50" s="1"/>
  <c r="G102" i="50"/>
  <c r="G98" i="50" s="1"/>
  <c r="G87" i="50" s="1"/>
  <c r="I49" i="50"/>
  <c r="K49" i="50" s="1"/>
  <c r="M49" i="50" s="1"/>
  <c r="G48" i="50"/>
  <c r="I18" i="50"/>
  <c r="I14" i="50" s="1"/>
  <c r="I13" i="50" s="1"/>
  <c r="G14" i="50"/>
  <c r="I77" i="50"/>
  <c r="K78" i="50"/>
  <c r="I98" i="50"/>
  <c r="I87" i="50" s="1"/>
  <c r="K112" i="50"/>
  <c r="K98" i="50" s="1"/>
  <c r="M98" i="50" s="1"/>
  <c r="J98" i="50"/>
  <c r="J87" i="50" s="1"/>
  <c r="L201" i="24"/>
  <c r="L179" i="24"/>
  <c r="L123" i="24"/>
  <c r="L84" i="24"/>
  <c r="L61" i="24"/>
  <c r="L60" i="24" s="1"/>
  <c r="L55" i="24" s="1"/>
  <c r="L21" i="24"/>
  <c r="L161" i="24"/>
  <c r="L190" i="24"/>
  <c r="L186" i="24"/>
  <c r="L133" i="24"/>
  <c r="L132" i="24" s="1"/>
  <c r="L73" i="24"/>
  <c r="L16" i="24"/>
  <c r="G54" i="50"/>
  <c r="I55" i="50"/>
  <c r="K55" i="50" s="1"/>
  <c r="M55" i="50" s="1"/>
  <c r="G33" i="50"/>
  <c r="I34" i="50"/>
  <c r="K34" i="50" s="1"/>
  <c r="M34" i="50" s="1"/>
  <c r="H155" i="24"/>
  <c r="H151" i="24" s="1"/>
  <c r="G151" i="24"/>
  <c r="K77" i="50" l="1"/>
  <c r="M77" i="50" s="1"/>
  <c r="M78" i="50"/>
  <c r="K91" i="50"/>
  <c r="M92" i="50"/>
  <c r="M151" i="24"/>
  <c r="O151" i="24" s="1"/>
  <c r="K151" i="24"/>
  <c r="J18" i="50"/>
  <c r="L165" i="47"/>
  <c r="I48" i="50"/>
  <c r="K48" i="50" s="1"/>
  <c r="M48" i="50" s="1"/>
  <c r="G47" i="50"/>
  <c r="L15" i="24"/>
  <c r="L72" i="24"/>
  <c r="L122" i="24"/>
  <c r="L185" i="24"/>
  <c r="L20" i="24"/>
  <c r="L178" i="24"/>
  <c r="I33" i="50"/>
  <c r="K33" i="50" s="1"/>
  <c r="M33" i="50" s="1"/>
  <c r="I54" i="50"/>
  <c r="K54" i="50" s="1"/>
  <c r="M54" i="50" s="1"/>
  <c r="G53" i="50"/>
  <c r="K128" i="49"/>
  <c r="J127" i="49"/>
  <c r="K127" i="49" s="1"/>
  <c r="K126" i="49"/>
  <c r="K125" i="49"/>
  <c r="J125" i="49"/>
  <c r="K124" i="49"/>
  <c r="J124" i="49"/>
  <c r="K123" i="49"/>
  <c r="J123" i="49"/>
  <c r="K122" i="49"/>
  <c r="J122" i="49"/>
  <c r="K121" i="49"/>
  <c r="K120" i="49"/>
  <c r="K119" i="49"/>
  <c r="K118" i="49"/>
  <c r="K117" i="49"/>
  <c r="J116" i="49"/>
  <c r="K116" i="49" s="1"/>
  <c r="J115" i="49"/>
  <c r="K115" i="49" s="1"/>
  <c r="K114" i="49"/>
  <c r="J113" i="49"/>
  <c r="K113" i="49" s="1"/>
  <c r="J112" i="49"/>
  <c r="K112" i="49" s="1"/>
  <c r="K111" i="49"/>
  <c r="K110" i="49"/>
  <c r="K109" i="49"/>
  <c r="K108" i="49"/>
  <c r="J107" i="49"/>
  <c r="K107" i="49" s="1"/>
  <c r="J106" i="49"/>
  <c r="K106" i="49" s="1"/>
  <c r="K105" i="49"/>
  <c r="K104" i="49"/>
  <c r="K103" i="49"/>
  <c r="K102" i="49"/>
  <c r="K101" i="49"/>
  <c r="K100" i="49"/>
  <c r="K99" i="49"/>
  <c r="K98" i="49"/>
  <c r="K97" i="49" s="1"/>
  <c r="K96" i="49" s="1"/>
  <c r="J97" i="49"/>
  <c r="J96" i="49"/>
  <c r="K95" i="49"/>
  <c r="K94" i="49" s="1"/>
  <c r="K93" i="49" s="1"/>
  <c r="J94" i="49"/>
  <c r="J93" i="49"/>
  <c r="J92" i="49" s="1"/>
  <c r="K91" i="49"/>
  <c r="K90" i="49" s="1"/>
  <c r="J90" i="49"/>
  <c r="K89" i="49"/>
  <c r="K88" i="49" s="1"/>
  <c r="K87" i="49" s="1"/>
  <c r="K86" i="49" s="1"/>
  <c r="K85" i="49" s="1"/>
  <c r="J88" i="49"/>
  <c r="J87" i="49" s="1"/>
  <c r="J86" i="49" s="1"/>
  <c r="J85" i="49" s="1"/>
  <c r="K82" i="49"/>
  <c r="K81" i="49" s="1"/>
  <c r="K80" i="49" s="1"/>
  <c r="K78" i="49" s="1"/>
  <c r="J81" i="49"/>
  <c r="J80" i="49"/>
  <c r="K79" i="49"/>
  <c r="J79" i="49"/>
  <c r="J78" i="49"/>
  <c r="K77" i="49"/>
  <c r="J76" i="49"/>
  <c r="K76" i="49" s="1"/>
  <c r="J75" i="49"/>
  <c r="K75" i="49" s="1"/>
  <c r="J74" i="49"/>
  <c r="K74" i="49" s="1"/>
  <c r="K73" i="49" s="1"/>
  <c r="J73" i="49"/>
  <c r="K72" i="49"/>
  <c r="K71" i="49"/>
  <c r="K70" i="49"/>
  <c r="J69" i="49"/>
  <c r="K69" i="49" s="1"/>
  <c r="K68" i="49"/>
  <c r="K67" i="49"/>
  <c r="K66" i="49"/>
  <c r="J65" i="49"/>
  <c r="K65" i="49" s="1"/>
  <c r="K64" i="49"/>
  <c r="J63" i="49"/>
  <c r="K63" i="49" s="1"/>
  <c r="J62" i="49"/>
  <c r="K62" i="49" s="1"/>
  <c r="K61" i="49"/>
  <c r="J61" i="49"/>
  <c r="K59" i="49"/>
  <c r="J58" i="49"/>
  <c r="K58" i="49" s="1"/>
  <c r="J57" i="49"/>
  <c r="K57" i="49" s="1"/>
  <c r="J56" i="49"/>
  <c r="K56" i="49" s="1"/>
  <c r="K55" i="49"/>
  <c r="J54" i="49"/>
  <c r="K54" i="49" s="1"/>
  <c r="J53" i="49"/>
  <c r="K53" i="49" s="1"/>
  <c r="K52" i="49"/>
  <c r="J52" i="49"/>
  <c r="K51" i="49"/>
  <c r="J51" i="49"/>
  <c r="K50" i="49"/>
  <c r="J50" i="49"/>
  <c r="K47" i="49"/>
  <c r="K46" i="49"/>
  <c r="K45" i="49"/>
  <c r="K44" i="49"/>
  <c r="K43" i="49"/>
  <c r="K42" i="49"/>
  <c r="K41" i="49"/>
  <c r="J40" i="49"/>
  <c r="K40" i="49" s="1"/>
  <c r="K39" i="49"/>
  <c r="J38" i="49"/>
  <c r="K38" i="49" s="1"/>
  <c r="K37" i="49" s="1"/>
  <c r="J37" i="49"/>
  <c r="K36" i="49"/>
  <c r="J36" i="49"/>
  <c r="K35" i="49"/>
  <c r="J35" i="49"/>
  <c r="K34" i="49"/>
  <c r="J33" i="49"/>
  <c r="K33" i="49" s="1"/>
  <c r="J32" i="49"/>
  <c r="K32" i="49" s="1"/>
  <c r="J31" i="49"/>
  <c r="K31" i="49" s="1"/>
  <c r="K30" i="49"/>
  <c r="J30" i="49"/>
  <c r="K29" i="49"/>
  <c r="J29" i="49"/>
  <c r="K28" i="49"/>
  <c r="K27" i="49"/>
  <c r="K26" i="49"/>
  <c r="J26" i="49"/>
  <c r="K25" i="49"/>
  <c r="J25" i="49"/>
  <c r="K24" i="49"/>
  <c r="J23" i="49"/>
  <c r="K23" i="49" s="1"/>
  <c r="K22" i="49"/>
  <c r="J21" i="49"/>
  <c r="K21" i="49" s="1"/>
  <c r="J20" i="49"/>
  <c r="K20" i="49" s="1"/>
  <c r="K19" i="49"/>
  <c r="K18" i="49"/>
  <c r="J18" i="49"/>
  <c r="K17" i="49"/>
  <c r="K16" i="49" s="1"/>
  <c r="J16" i="49"/>
  <c r="J15" i="49"/>
  <c r="K15" i="49" s="1"/>
  <c r="J211" i="24"/>
  <c r="J205" i="24"/>
  <c r="J203" i="24"/>
  <c r="J202" i="24" s="1"/>
  <c r="J201" i="24" s="1"/>
  <c r="J199" i="24"/>
  <c r="J197" i="24"/>
  <c r="J196" i="24" s="1"/>
  <c r="J194" i="24"/>
  <c r="J192" i="24"/>
  <c r="J191" i="24" s="1"/>
  <c r="J188" i="24"/>
  <c r="J187" i="24"/>
  <c r="J186" i="24" s="1"/>
  <c r="J183" i="24"/>
  <c r="J181" i="24"/>
  <c r="J180" i="24" s="1"/>
  <c r="J179" i="24" s="1"/>
  <c r="J178" i="24" s="1"/>
  <c r="J177" i="24" s="1"/>
  <c r="J172" i="24"/>
  <c r="J169" i="24" s="1"/>
  <c r="J168" i="24" s="1"/>
  <c r="J167" i="24" s="1"/>
  <c r="J165" i="24"/>
  <c r="J163" i="24"/>
  <c r="J149" i="24"/>
  <c r="J147" i="24"/>
  <c r="J145" i="24"/>
  <c r="J144" i="24" s="1"/>
  <c r="J142" i="24"/>
  <c r="J141" i="24" s="1"/>
  <c r="J139" i="24"/>
  <c r="J138" i="24" s="1"/>
  <c r="J136" i="24"/>
  <c r="J135" i="24" s="1"/>
  <c r="J130" i="24"/>
  <c r="J129" i="24" s="1"/>
  <c r="J128" i="24" s="1"/>
  <c r="J127" i="24" s="1"/>
  <c r="J125" i="24"/>
  <c r="J124" i="24" s="1"/>
  <c r="J123" i="24" s="1"/>
  <c r="J120" i="24"/>
  <c r="J119" i="24" s="1"/>
  <c r="J118" i="24" s="1"/>
  <c r="J117" i="24" s="1"/>
  <c r="J114" i="24"/>
  <c r="J113" i="24" s="1"/>
  <c r="J112" i="24" s="1"/>
  <c r="J111" i="24" s="1"/>
  <c r="J110" i="24" s="1"/>
  <c r="J108" i="24"/>
  <c r="J107" i="24" s="1"/>
  <c r="J102" i="24"/>
  <c r="J101" i="24" s="1"/>
  <c r="J95" i="24"/>
  <c r="J94" i="24" s="1"/>
  <c r="J91" i="24"/>
  <c r="J89" i="24"/>
  <c r="J86" i="24"/>
  <c r="J79" i="24"/>
  <c r="J78" i="24" s="1"/>
  <c r="J76" i="24"/>
  <c r="J70" i="24"/>
  <c r="J69" i="24" s="1"/>
  <c r="J68" i="24" s="1"/>
  <c r="J64" i="24"/>
  <c r="J62" i="24" s="1"/>
  <c r="J58" i="24"/>
  <c r="J51" i="24"/>
  <c r="J48" i="24" s="1"/>
  <c r="J46" i="24"/>
  <c r="J45" i="24" s="1"/>
  <c r="J42" i="24"/>
  <c r="J41" i="24" s="1"/>
  <c r="J31" i="24"/>
  <c r="J29" i="24"/>
  <c r="J24" i="24"/>
  <c r="J23" i="24" s="1"/>
  <c r="J22" i="24" s="1"/>
  <c r="J21" i="24" s="1"/>
  <c r="J20" i="24" s="1"/>
  <c r="J18" i="24"/>
  <c r="J17" i="24" s="1"/>
  <c r="J16" i="24" s="1"/>
  <c r="J15" i="24" s="1"/>
  <c r="J14" i="24" s="1"/>
  <c r="J188" i="47"/>
  <c r="J228" i="47"/>
  <c r="J223" i="47"/>
  <c r="J222" i="47"/>
  <c r="J220" i="47"/>
  <c r="J219" i="47" s="1"/>
  <c r="J218" i="47" s="1"/>
  <c r="J216" i="47"/>
  <c r="J214" i="47"/>
  <c r="J209" i="47"/>
  <c r="J207" i="47"/>
  <c r="J205" i="47"/>
  <c r="J204" i="47"/>
  <c r="J202" i="47"/>
  <c r="J198" i="47"/>
  <c r="J196" i="47"/>
  <c r="J193" i="47"/>
  <c r="J191" i="47"/>
  <c r="J190" i="47"/>
  <c r="J186" i="47"/>
  <c r="J185" i="47"/>
  <c r="J182" i="47"/>
  <c r="J176" i="47"/>
  <c r="J174" i="47"/>
  <c r="J173" i="47"/>
  <c r="J171" i="47"/>
  <c r="J169" i="47"/>
  <c r="J163" i="47"/>
  <c r="J159" i="47"/>
  <c r="J156" i="47"/>
  <c r="J155" i="47"/>
  <c r="J151" i="47"/>
  <c r="J150" i="47" s="1"/>
  <c r="J149" i="47" s="1"/>
  <c r="J145" i="47"/>
  <c r="J142" i="47"/>
  <c r="J141" i="47"/>
  <c r="J140" i="47"/>
  <c r="J138" i="47"/>
  <c r="J137" i="47"/>
  <c r="J135" i="47"/>
  <c r="J134" i="47"/>
  <c r="J132" i="47"/>
  <c r="J128" i="47"/>
  <c r="J126" i="47"/>
  <c r="J125" i="47"/>
  <c r="J124" i="47"/>
  <c r="J122" i="47"/>
  <c r="J121" i="47"/>
  <c r="J119" i="47"/>
  <c r="J118" i="47"/>
  <c r="J117" i="47"/>
  <c r="J116" i="47"/>
  <c r="J114" i="47"/>
  <c r="J113" i="47"/>
  <c r="J111" i="47"/>
  <c r="J105" i="47"/>
  <c r="J102" i="47"/>
  <c r="J101" i="47"/>
  <c r="J98" i="47"/>
  <c r="J97" i="47"/>
  <c r="J96" i="47"/>
  <c r="J93" i="47"/>
  <c r="J92" i="47"/>
  <c r="J91" i="47"/>
  <c r="J88" i="47"/>
  <c r="J87" i="47" s="1"/>
  <c r="J84" i="47"/>
  <c r="J83" i="47"/>
  <c r="J80" i="47"/>
  <c r="J77" i="47"/>
  <c r="J76" i="47" s="1"/>
  <c r="J75" i="47" s="1"/>
  <c r="J73" i="47"/>
  <c r="J72" i="47"/>
  <c r="J68" i="47" s="1"/>
  <c r="J70" i="47"/>
  <c r="J69" i="47"/>
  <c r="J63" i="47"/>
  <c r="J60" i="47"/>
  <c r="J59" i="47" s="1"/>
  <c r="J57" i="47"/>
  <c r="J56" i="47" s="1"/>
  <c r="J51" i="47"/>
  <c r="J50" i="47"/>
  <c r="J46" i="47"/>
  <c r="J45" i="47"/>
  <c r="J42" i="47"/>
  <c r="J41" i="47"/>
  <c r="J38" i="47"/>
  <c r="J35" i="47"/>
  <c r="J31" i="47"/>
  <c r="J28" i="47"/>
  <c r="J27" i="47" s="1"/>
  <c r="J24" i="47"/>
  <c r="J21" i="47"/>
  <c r="J20" i="47"/>
  <c r="J15" i="47"/>
  <c r="J14" i="47"/>
  <c r="K88" i="50" l="1"/>
  <c r="M91" i="50"/>
  <c r="J14" i="50"/>
  <c r="K14" i="50" s="1"/>
  <c r="M14" i="50" s="1"/>
  <c r="K18" i="50"/>
  <c r="M18" i="50" s="1"/>
  <c r="J55" i="47"/>
  <c r="J54" i="47" s="1"/>
  <c r="J53" i="47" s="1"/>
  <c r="J110" i="47"/>
  <c r="J168" i="47"/>
  <c r="J167" i="47" s="1"/>
  <c r="J181" i="47"/>
  <c r="J195" i="47"/>
  <c r="J201" i="47"/>
  <c r="J213" i="47"/>
  <c r="J227" i="47"/>
  <c r="L11" i="47"/>
  <c r="I47" i="50"/>
  <c r="K47" i="50" s="1"/>
  <c r="M47" i="50" s="1"/>
  <c r="G46" i="50"/>
  <c r="L177" i="24"/>
  <c r="L14" i="24"/>
  <c r="J88" i="24"/>
  <c r="J86" i="47"/>
  <c r="J158" i="47"/>
  <c r="J162" i="47"/>
  <c r="G52" i="50"/>
  <c r="I53" i="50"/>
  <c r="K53" i="50" s="1"/>
  <c r="M53" i="50" s="1"/>
  <c r="J134" i="24"/>
  <c r="J162" i="24"/>
  <c r="J161" i="24" s="1"/>
  <c r="J28" i="24"/>
  <c r="J27" i="24" s="1"/>
  <c r="J75" i="24"/>
  <c r="J74" i="24" s="1"/>
  <c r="J73" i="24" s="1"/>
  <c r="J190" i="24"/>
  <c r="J40" i="24"/>
  <c r="J36" i="24" s="1"/>
  <c r="J100" i="24"/>
  <c r="J99" i="24" s="1"/>
  <c r="J98" i="24" s="1"/>
  <c r="J97" i="24" s="1"/>
  <c r="J13" i="24"/>
  <c r="J61" i="24"/>
  <c r="J60" i="24" s="1"/>
  <c r="J85" i="24"/>
  <c r="K92" i="49"/>
  <c r="J83" i="49"/>
  <c r="J84" i="49"/>
  <c r="J60" i="49"/>
  <c r="J14" i="49"/>
  <c r="K84" i="49"/>
  <c r="K83" i="49"/>
  <c r="J57" i="24"/>
  <c r="J210" i="24"/>
  <c r="J116" i="24"/>
  <c r="J93" i="24"/>
  <c r="J212" i="47"/>
  <c r="J184" i="47"/>
  <c r="J67" i="47"/>
  <c r="J34" i="47"/>
  <c r="H23" i="49"/>
  <c r="K87" i="50" l="1"/>
  <c r="M87" i="50" s="1"/>
  <c r="M88" i="50"/>
  <c r="J133" i="24"/>
  <c r="J132" i="24" s="1"/>
  <c r="J122" i="24" s="1"/>
  <c r="J13" i="50"/>
  <c r="J109" i="47"/>
  <c r="J226" i="47"/>
  <c r="I46" i="50"/>
  <c r="K46" i="50" s="1"/>
  <c r="M46" i="50" s="1"/>
  <c r="G40" i="50"/>
  <c r="L13" i="24"/>
  <c r="L176" i="24"/>
  <c r="J161" i="47"/>
  <c r="J154" i="47"/>
  <c r="I52" i="50"/>
  <c r="K52" i="50" s="1"/>
  <c r="M52" i="50" s="1"/>
  <c r="J26" i="24"/>
  <c r="J84" i="24"/>
  <c r="J72" i="24" s="1"/>
  <c r="K60" i="49"/>
  <c r="J49" i="49"/>
  <c r="K14" i="49"/>
  <c r="J13" i="49"/>
  <c r="J56" i="24"/>
  <c r="J207" i="24"/>
  <c r="J180" i="47"/>
  <c r="J19" i="47"/>
  <c r="I89" i="47"/>
  <c r="K89" i="47" s="1"/>
  <c r="M89" i="47" s="1"/>
  <c r="H88" i="47"/>
  <c r="G88" i="47"/>
  <c r="G87" i="47" s="1"/>
  <c r="G86" i="47" s="1"/>
  <c r="K13" i="50" l="1"/>
  <c r="M13" i="50" s="1"/>
  <c r="J12" i="50"/>
  <c r="J225" i="47"/>
  <c r="I88" i="47"/>
  <c r="K88" i="47" s="1"/>
  <c r="M88" i="47" s="1"/>
  <c r="O88" i="47" s="1"/>
  <c r="J108" i="47"/>
  <c r="J90" i="47" s="1"/>
  <c r="I40" i="50"/>
  <c r="G39" i="50"/>
  <c r="G12" i="50"/>
  <c r="I12" i="50" s="1"/>
  <c r="L12" i="24"/>
  <c r="L11" i="24" s="1"/>
  <c r="J153" i="47"/>
  <c r="J148" i="47" s="1"/>
  <c r="K49" i="49"/>
  <c r="J48" i="49"/>
  <c r="K48" i="49" s="1"/>
  <c r="K13" i="49"/>
  <c r="J55" i="24"/>
  <c r="J12" i="24" s="1"/>
  <c r="J185" i="24"/>
  <c r="J166" i="47"/>
  <c r="J13" i="47"/>
  <c r="H87" i="47"/>
  <c r="H216" i="47"/>
  <c r="I216" i="47" s="1"/>
  <c r="K216" i="47" s="1"/>
  <c r="M216" i="47" s="1"/>
  <c r="I217" i="47"/>
  <c r="K217" i="47" s="1"/>
  <c r="M217" i="47" s="1"/>
  <c r="G11" i="50" l="1"/>
  <c r="I11" i="50" s="1"/>
  <c r="K12" i="50"/>
  <c r="M12" i="50" s="1"/>
  <c r="I39" i="50"/>
  <c r="K40" i="50"/>
  <c r="J12" i="49"/>
  <c r="K12" i="49" s="1"/>
  <c r="J176" i="24"/>
  <c r="J11" i="24" s="1"/>
  <c r="J165" i="47"/>
  <c r="J12" i="47"/>
  <c r="H86" i="47"/>
  <c r="I87" i="47"/>
  <c r="K87" i="47" s="1"/>
  <c r="M87" i="47" s="1"/>
  <c r="O87" i="47" s="1"/>
  <c r="I92" i="24"/>
  <c r="H91" i="24"/>
  <c r="G91" i="24"/>
  <c r="I148" i="24"/>
  <c r="H147" i="24"/>
  <c r="G147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K17" i="47" s="1"/>
  <c r="M17" i="47" s="1"/>
  <c r="K39" i="50" l="1"/>
  <c r="M39" i="50" s="1"/>
  <c r="M40" i="50"/>
  <c r="I147" i="24"/>
  <c r="K148" i="24"/>
  <c r="I91" i="24"/>
  <c r="K92" i="24"/>
  <c r="J11" i="49"/>
  <c r="K11" i="49" s="1"/>
  <c r="J11" i="47"/>
  <c r="I86" i="47"/>
  <c r="K86" i="47" s="1"/>
  <c r="M86" i="47" s="1"/>
  <c r="O86" i="47" s="1"/>
  <c r="H84" i="49"/>
  <c r="H83" i="49"/>
  <c r="I87" i="49"/>
  <c r="I86" i="49" s="1"/>
  <c r="I85" i="49" s="1"/>
  <c r="I84" i="49" s="1"/>
  <c r="H106" i="49"/>
  <c r="H113" i="49"/>
  <c r="H112" i="49" s="1"/>
  <c r="I112" i="49" s="1"/>
  <c r="H95" i="24"/>
  <c r="H94" i="24" s="1"/>
  <c r="H93" i="24" s="1"/>
  <c r="K147" i="24" l="1"/>
  <c r="M148" i="24"/>
  <c r="M147" i="24" s="1"/>
  <c r="O147" i="24" s="1"/>
  <c r="K91" i="24"/>
  <c r="M92" i="24"/>
  <c r="M91" i="24" s="1"/>
  <c r="O91" i="24" s="1"/>
  <c r="H107" i="49"/>
  <c r="H69" i="49"/>
  <c r="I66" i="49"/>
  <c r="I68" i="49"/>
  <c r="I70" i="49"/>
  <c r="I72" i="49"/>
  <c r="I64" i="49"/>
  <c r="H70" i="47"/>
  <c r="H69" i="47" s="1"/>
  <c r="I71" i="47"/>
  <c r="K71" i="47" s="1"/>
  <c r="M71" i="47" s="1"/>
  <c r="G70" i="47"/>
  <c r="G69" i="47" s="1"/>
  <c r="I70" i="47" l="1"/>
  <c r="K70" i="47" s="1"/>
  <c r="M70" i="47" s="1"/>
  <c r="I69" i="47"/>
  <c r="K69" i="47" s="1"/>
  <c r="M69" i="47" s="1"/>
  <c r="H65" i="49"/>
  <c r="G51" i="47" l="1"/>
  <c r="G50" i="47" s="1"/>
  <c r="H51" i="47" l="1"/>
  <c r="H50" i="47" s="1"/>
  <c r="I50" i="47" s="1"/>
  <c r="K50" i="47" s="1"/>
  <c r="M50" i="47" s="1"/>
  <c r="I47" i="47"/>
  <c r="K47" i="47" s="1"/>
  <c r="M47" i="47" s="1"/>
  <c r="I52" i="47"/>
  <c r="K52" i="47" s="1"/>
  <c r="M52" i="47" s="1"/>
  <c r="I51" i="47" l="1"/>
  <c r="K51" i="47" s="1"/>
  <c r="M51" i="47" s="1"/>
  <c r="I43" i="24" l="1"/>
  <c r="K43" i="24" s="1"/>
  <c r="M43" i="24" s="1"/>
  <c r="I44" i="24"/>
  <c r="K44" i="24" s="1"/>
  <c r="M44" i="24" s="1"/>
  <c r="S42" i="24"/>
  <c r="R42" i="24"/>
  <c r="H42" i="24"/>
  <c r="H41" i="24" s="1"/>
  <c r="G42" i="24"/>
  <c r="G41" i="24" s="1"/>
  <c r="I41" i="24" l="1"/>
  <c r="K41" i="24" s="1"/>
  <c r="M41" i="24" s="1"/>
  <c r="O41" i="24" s="1"/>
  <c r="I42" i="24"/>
  <c r="K42" i="24" s="1"/>
  <c r="M42" i="24" s="1"/>
  <c r="O42" i="24" s="1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5" i="24"/>
  <c r="G144" i="24" s="1"/>
  <c r="G89" i="24"/>
  <c r="G88" i="24" s="1"/>
  <c r="H63" i="47"/>
  <c r="G63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R68" i="24"/>
  <c r="S68" i="24"/>
  <c r="R84" i="24"/>
  <c r="S84" i="24"/>
  <c r="H89" i="24"/>
  <c r="H88" i="24" s="1"/>
  <c r="I88" i="24" s="1"/>
  <c r="K88" i="24" s="1"/>
  <c r="M88" i="24" s="1"/>
  <c r="O88" i="24" s="1"/>
  <c r="I90" i="24"/>
  <c r="K90" i="24" s="1"/>
  <c r="M90" i="24" s="1"/>
  <c r="H108" i="24"/>
  <c r="H107" i="24" s="1"/>
  <c r="I109" i="24"/>
  <c r="K109" i="24" s="1"/>
  <c r="M109" i="24" s="1"/>
  <c r="H86" i="24"/>
  <c r="H85" i="24" s="1"/>
  <c r="I87" i="24"/>
  <c r="K87" i="24" s="1"/>
  <c r="M87" i="24" s="1"/>
  <c r="H79" i="24"/>
  <c r="I80" i="24"/>
  <c r="K65" i="24"/>
  <c r="M65" i="24" s="1"/>
  <c r="H120" i="24"/>
  <c r="H119" i="24" s="1"/>
  <c r="H118" i="24" s="1"/>
  <c r="I121" i="24"/>
  <c r="H114" i="24"/>
  <c r="H113" i="24" s="1"/>
  <c r="H112" i="24" s="1"/>
  <c r="H111" i="24" s="1"/>
  <c r="H110" i="24" s="1"/>
  <c r="I115" i="24"/>
  <c r="H31" i="24"/>
  <c r="H29" i="24"/>
  <c r="I30" i="24"/>
  <c r="I32" i="24"/>
  <c r="H64" i="24"/>
  <c r="H70" i="24"/>
  <c r="H69" i="24" s="1"/>
  <c r="H68" i="24" s="1"/>
  <c r="I71" i="24"/>
  <c r="H76" i="24"/>
  <c r="I77" i="24"/>
  <c r="S149" i="24"/>
  <c r="R149" i="24"/>
  <c r="H149" i="24"/>
  <c r="I150" i="24"/>
  <c r="K150" i="24" s="1"/>
  <c r="M150" i="24" s="1"/>
  <c r="R145" i="24"/>
  <c r="R144" i="24" s="1"/>
  <c r="S145" i="24"/>
  <c r="S144" i="24" s="1"/>
  <c r="I146" i="24"/>
  <c r="H145" i="24"/>
  <c r="H144" i="24" s="1"/>
  <c r="H51" i="24"/>
  <c r="H48" i="24" s="1"/>
  <c r="I52" i="24"/>
  <c r="K52" i="24" s="1"/>
  <c r="M52" i="24" s="1"/>
  <c r="I47" i="24"/>
  <c r="K47" i="24" s="1"/>
  <c r="M47" i="24" s="1"/>
  <c r="H46" i="24"/>
  <c r="H45" i="24" s="1"/>
  <c r="R46" i="24"/>
  <c r="R45" i="24" s="1"/>
  <c r="R40" i="24" s="1"/>
  <c r="S46" i="24"/>
  <c r="S45" i="24" s="1"/>
  <c r="S40" i="24" s="1"/>
  <c r="G46" i="24"/>
  <c r="G45" i="24" s="1"/>
  <c r="I77" i="49"/>
  <c r="H76" i="49"/>
  <c r="H75" i="49" s="1"/>
  <c r="H74" i="49" s="1"/>
  <c r="H73" i="49" s="1"/>
  <c r="I27" i="49"/>
  <c r="I28" i="49"/>
  <c r="I63" i="47"/>
  <c r="K63" i="47" s="1"/>
  <c r="M63" i="47" s="1"/>
  <c r="I64" i="47"/>
  <c r="K64" i="47" s="1"/>
  <c r="M64" i="47" s="1"/>
  <c r="I65" i="47"/>
  <c r="K65" i="47" s="1"/>
  <c r="M65" i="47" s="1"/>
  <c r="I66" i="47"/>
  <c r="K66" i="47" s="1"/>
  <c r="M66" i="47" s="1"/>
  <c r="I175" i="47"/>
  <c r="K175" i="47" s="1"/>
  <c r="M175" i="47" s="1"/>
  <c r="I197" i="47"/>
  <c r="K197" i="47" s="1"/>
  <c r="M197" i="47" s="1"/>
  <c r="H196" i="47"/>
  <c r="H223" i="47"/>
  <c r="H222" i="47" s="1"/>
  <c r="H93" i="47"/>
  <c r="H122" i="47"/>
  <c r="H121" i="47" s="1"/>
  <c r="I123" i="47"/>
  <c r="K123" i="47" s="1"/>
  <c r="M123" i="47" s="1"/>
  <c r="I146" i="47"/>
  <c r="K146" i="47" s="1"/>
  <c r="M146" i="47" s="1"/>
  <c r="I147" i="47"/>
  <c r="K147" i="47" s="1"/>
  <c r="M147" i="47" s="1"/>
  <c r="I16" i="47"/>
  <c r="K16" i="47" s="1"/>
  <c r="M16" i="47" s="1"/>
  <c r="I18" i="47"/>
  <c r="K18" i="47" s="1"/>
  <c r="M18" i="47" s="1"/>
  <c r="I22" i="47"/>
  <c r="K22" i="47" s="1"/>
  <c r="M22" i="47" s="1"/>
  <c r="I23" i="47"/>
  <c r="K23" i="47" s="1"/>
  <c r="M23" i="47" s="1"/>
  <c r="I25" i="47"/>
  <c r="K25" i="47" s="1"/>
  <c r="M25" i="47" s="1"/>
  <c r="I26" i="47"/>
  <c r="K26" i="47" s="1"/>
  <c r="M26" i="47" s="1"/>
  <c r="I29" i="47"/>
  <c r="K29" i="47" s="1"/>
  <c r="M29" i="47" s="1"/>
  <c r="I30" i="47"/>
  <c r="K30" i="47" s="1"/>
  <c r="M30" i="47" s="1"/>
  <c r="I32" i="47"/>
  <c r="K32" i="47" s="1"/>
  <c r="M32" i="47" s="1"/>
  <c r="I33" i="47"/>
  <c r="K33" i="47" s="1"/>
  <c r="M33" i="47" s="1"/>
  <c r="I36" i="47"/>
  <c r="K36" i="47" s="1"/>
  <c r="M36" i="47" s="1"/>
  <c r="I37" i="47"/>
  <c r="K37" i="47" s="1"/>
  <c r="M37" i="47" s="1"/>
  <c r="I39" i="47"/>
  <c r="K39" i="47" s="1"/>
  <c r="M39" i="47" s="1"/>
  <c r="I40" i="47"/>
  <c r="K40" i="47" s="1"/>
  <c r="M40" i="47" s="1"/>
  <c r="I44" i="47"/>
  <c r="M44" i="47" s="1"/>
  <c r="I58" i="47"/>
  <c r="K58" i="47" s="1"/>
  <c r="M58" i="47" s="1"/>
  <c r="I61" i="47"/>
  <c r="K61" i="47" s="1"/>
  <c r="M61" i="47" s="1"/>
  <c r="I62" i="47"/>
  <c r="K62" i="47" s="1"/>
  <c r="M62" i="47" s="1"/>
  <c r="I74" i="47"/>
  <c r="M74" i="47" s="1"/>
  <c r="I78" i="47"/>
  <c r="K78" i="47" s="1"/>
  <c r="M78" i="47" s="1"/>
  <c r="I79" i="47"/>
  <c r="K79" i="47" s="1"/>
  <c r="M79" i="47" s="1"/>
  <c r="I81" i="47"/>
  <c r="K81" i="47" s="1"/>
  <c r="M81" i="47" s="1"/>
  <c r="I82" i="47"/>
  <c r="K82" i="47" s="1"/>
  <c r="M82" i="47" s="1"/>
  <c r="I85" i="47"/>
  <c r="K85" i="47" s="1"/>
  <c r="M85" i="47" s="1"/>
  <c r="I94" i="47"/>
  <c r="K94" i="47" s="1"/>
  <c r="M94" i="47" s="1"/>
  <c r="I95" i="47"/>
  <c r="K95" i="47" s="1"/>
  <c r="M95" i="47" s="1"/>
  <c r="I99" i="47"/>
  <c r="K99" i="47" s="1"/>
  <c r="M99" i="47" s="1"/>
  <c r="I100" i="47"/>
  <c r="K100" i="47" s="1"/>
  <c r="M100" i="47" s="1"/>
  <c r="I103" i="47"/>
  <c r="K103" i="47" s="1"/>
  <c r="M103" i="47" s="1"/>
  <c r="I104" i="47"/>
  <c r="K104" i="47" s="1"/>
  <c r="M104" i="47" s="1"/>
  <c r="I106" i="47"/>
  <c r="K106" i="47" s="1"/>
  <c r="M106" i="47" s="1"/>
  <c r="I107" i="47"/>
  <c r="K107" i="47" s="1"/>
  <c r="M107" i="47" s="1"/>
  <c r="I112" i="47"/>
  <c r="K112" i="47" s="1"/>
  <c r="M112" i="47" s="1"/>
  <c r="I115" i="47"/>
  <c r="K115" i="47" s="1"/>
  <c r="M115" i="47" s="1"/>
  <c r="I120" i="47"/>
  <c r="M120" i="47" s="1"/>
  <c r="I127" i="47"/>
  <c r="K127" i="47" s="1"/>
  <c r="M127" i="47" s="1"/>
  <c r="I129" i="47"/>
  <c r="K129" i="47" s="1"/>
  <c r="M129" i="47" s="1"/>
  <c r="I133" i="47"/>
  <c r="K133" i="47" s="1"/>
  <c r="M133" i="47" s="1"/>
  <c r="I136" i="47"/>
  <c r="K136" i="47" s="1"/>
  <c r="M136" i="47" s="1"/>
  <c r="I139" i="47"/>
  <c r="K139" i="47" s="1"/>
  <c r="M139" i="47" s="1"/>
  <c r="I143" i="47"/>
  <c r="K143" i="47" s="1"/>
  <c r="M143" i="47" s="1"/>
  <c r="I144" i="47"/>
  <c r="K144" i="47" s="1"/>
  <c r="M144" i="47" s="1"/>
  <c r="I152" i="47"/>
  <c r="K152" i="47" s="1"/>
  <c r="M152" i="47" s="1"/>
  <c r="I157" i="47"/>
  <c r="K157" i="47" s="1"/>
  <c r="M157" i="47" s="1"/>
  <c r="I160" i="47"/>
  <c r="K160" i="47" s="1"/>
  <c r="M160" i="47" s="1"/>
  <c r="I164" i="47"/>
  <c r="K164" i="47" s="1"/>
  <c r="M164" i="47" s="1"/>
  <c r="I170" i="47"/>
  <c r="K170" i="47" s="1"/>
  <c r="M170" i="47" s="1"/>
  <c r="I172" i="47"/>
  <c r="K172" i="47" s="1"/>
  <c r="M172" i="47" s="1"/>
  <c r="I177" i="47"/>
  <c r="K177" i="47" s="1"/>
  <c r="M177" i="47" s="1"/>
  <c r="I178" i="47"/>
  <c r="K178" i="47" s="1"/>
  <c r="M178" i="47" s="1"/>
  <c r="I179" i="47"/>
  <c r="K179" i="47" s="1"/>
  <c r="M179" i="47" s="1"/>
  <c r="I183" i="47"/>
  <c r="K183" i="47" s="1"/>
  <c r="M183" i="47" s="1"/>
  <c r="I187" i="47"/>
  <c r="K187" i="47" s="1"/>
  <c r="M187" i="47" s="1"/>
  <c r="I189" i="47"/>
  <c r="K189" i="47" s="1"/>
  <c r="M189" i="47" s="1"/>
  <c r="I192" i="47"/>
  <c r="K192" i="47" s="1"/>
  <c r="M192" i="47" s="1"/>
  <c r="I194" i="47"/>
  <c r="K194" i="47" s="1"/>
  <c r="M194" i="47" s="1"/>
  <c r="I199" i="47"/>
  <c r="K199" i="47" s="1"/>
  <c r="M199" i="47" s="1"/>
  <c r="I200" i="47"/>
  <c r="K200" i="47" s="1"/>
  <c r="M200" i="47" s="1"/>
  <c r="I203" i="47"/>
  <c r="K203" i="47" s="1"/>
  <c r="M203" i="47" s="1"/>
  <c r="I206" i="47"/>
  <c r="K206" i="47" s="1"/>
  <c r="M206" i="47" s="1"/>
  <c r="I208" i="47"/>
  <c r="K208" i="47" s="1"/>
  <c r="M208" i="47" s="1"/>
  <c r="I210" i="47"/>
  <c r="K210" i="47" s="1"/>
  <c r="M210" i="47" s="1"/>
  <c r="I211" i="47"/>
  <c r="K211" i="47" s="1"/>
  <c r="M211" i="47" s="1"/>
  <c r="I215" i="47"/>
  <c r="K215" i="47" s="1"/>
  <c r="M215" i="47" s="1"/>
  <c r="I221" i="47"/>
  <c r="K221" i="47" s="1"/>
  <c r="M221" i="47" s="1"/>
  <c r="I224" i="47"/>
  <c r="K224" i="47" s="1"/>
  <c r="M224" i="47" s="1"/>
  <c r="I229" i="47"/>
  <c r="K229" i="47" s="1"/>
  <c r="M229" i="47" s="1"/>
  <c r="H205" i="47"/>
  <c r="H207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6" i="47"/>
  <c r="H45" i="47" s="1"/>
  <c r="H57" i="47"/>
  <c r="H56" i="47" s="1"/>
  <c r="H60" i="47"/>
  <c r="H59" i="47" s="1"/>
  <c r="H73" i="47"/>
  <c r="H72" i="47" s="1"/>
  <c r="H68" i="47" s="1"/>
  <c r="H77" i="47"/>
  <c r="H80" i="47"/>
  <c r="H84" i="47"/>
  <c r="H83" i="47" s="1"/>
  <c r="H92" i="47"/>
  <c r="H98" i="47"/>
  <c r="H97" i="47" s="1"/>
  <c r="H96" i="47" s="1"/>
  <c r="H102" i="47"/>
  <c r="H105" i="47"/>
  <c r="H111" i="47"/>
  <c r="H110" i="47" s="1"/>
  <c r="H114" i="47"/>
  <c r="H113" i="47" s="1"/>
  <c r="H119" i="47"/>
  <c r="H118" i="47" s="1"/>
  <c r="H126" i="47"/>
  <c r="H128" i="47"/>
  <c r="H125" i="47" s="1"/>
  <c r="H132" i="47"/>
  <c r="H134" i="47"/>
  <c r="H135" i="47"/>
  <c r="H137" i="47"/>
  <c r="H138" i="47"/>
  <c r="H142" i="47"/>
  <c r="H141" i="47" s="1"/>
  <c r="H140" i="47" s="1"/>
  <c r="H145" i="47"/>
  <c r="H151" i="47"/>
  <c r="H150" i="47" s="1"/>
  <c r="H149" i="47" s="1"/>
  <c r="H156" i="47"/>
  <c r="H155" i="47" s="1"/>
  <c r="H159" i="47"/>
  <c r="H158" i="47" s="1"/>
  <c r="H163" i="47"/>
  <c r="H162" i="47" s="1"/>
  <c r="H161" i="47" s="1"/>
  <c r="H169" i="47"/>
  <c r="H168" i="47" s="1"/>
  <c r="H171" i="47"/>
  <c r="H174" i="47"/>
  <c r="H173" i="47" s="1"/>
  <c r="H176" i="47"/>
  <c r="H182" i="47"/>
  <c r="H181" i="47" s="1"/>
  <c r="H186" i="47"/>
  <c r="H188" i="47"/>
  <c r="H185" i="47" s="1"/>
  <c r="H191" i="47"/>
  <c r="H193" i="47"/>
  <c r="H198" i="47"/>
  <c r="H202" i="47"/>
  <c r="H201" i="47" s="1"/>
  <c r="H209" i="47"/>
  <c r="H214" i="47"/>
  <c r="H220" i="47"/>
  <c r="H219" i="47" s="1"/>
  <c r="H218" i="47" s="1"/>
  <c r="H227" i="47"/>
  <c r="H226" i="47" s="1"/>
  <c r="H225" i="47" s="1"/>
  <c r="H228" i="47"/>
  <c r="H55" i="47" l="1"/>
  <c r="I145" i="24"/>
  <c r="I144" i="24" s="1"/>
  <c r="K146" i="24"/>
  <c r="I31" i="24"/>
  <c r="K32" i="24"/>
  <c r="I114" i="24"/>
  <c r="I113" i="24" s="1"/>
  <c r="I112" i="24" s="1"/>
  <c r="I111" i="24" s="1"/>
  <c r="I110" i="24" s="1"/>
  <c r="K115" i="24"/>
  <c r="I120" i="24"/>
  <c r="I119" i="24" s="1"/>
  <c r="I118" i="24" s="1"/>
  <c r="K121" i="24"/>
  <c r="I76" i="24"/>
  <c r="K77" i="24"/>
  <c r="I70" i="24"/>
  <c r="I69" i="24" s="1"/>
  <c r="I68" i="24" s="1"/>
  <c r="K71" i="24"/>
  <c r="I29" i="24"/>
  <c r="K30" i="24"/>
  <c r="I79" i="24"/>
  <c r="K80" i="24"/>
  <c r="H213" i="47"/>
  <c r="H40" i="24"/>
  <c r="H36" i="24" s="1"/>
  <c r="I45" i="24"/>
  <c r="K45" i="24" s="1"/>
  <c r="M45" i="24" s="1"/>
  <c r="O45" i="24" s="1"/>
  <c r="H190" i="47"/>
  <c r="H76" i="47"/>
  <c r="H204" i="47"/>
  <c r="R133" i="24"/>
  <c r="S133" i="24"/>
  <c r="H195" i="47"/>
  <c r="I89" i="24"/>
  <c r="K89" i="24" s="1"/>
  <c r="M89" i="24" s="1"/>
  <c r="H84" i="24"/>
  <c r="H35" i="49"/>
  <c r="H62" i="24"/>
  <c r="I46" i="24"/>
  <c r="K46" i="24" s="1"/>
  <c r="M46" i="24" s="1"/>
  <c r="O46" i="24" s="1"/>
  <c r="H117" i="47"/>
  <c r="H124" i="47"/>
  <c r="H34" i="47"/>
  <c r="H27" i="47"/>
  <c r="H101" i="47"/>
  <c r="H167" i="47"/>
  <c r="H75" i="47"/>
  <c r="H67" i="47" s="1"/>
  <c r="H184" i="47"/>
  <c r="H154" i="47"/>
  <c r="H109" i="47"/>
  <c r="H108" i="47" s="1"/>
  <c r="H91" i="47"/>
  <c r="H26" i="49"/>
  <c r="H25" i="49" s="1"/>
  <c r="G26" i="49"/>
  <c r="I26" i="49" s="1"/>
  <c r="I25" i="49" s="1"/>
  <c r="K79" i="24" l="1"/>
  <c r="M80" i="24"/>
  <c r="M79" i="24" s="1"/>
  <c r="O79" i="24" s="1"/>
  <c r="K29" i="24"/>
  <c r="M30" i="24"/>
  <c r="M29" i="24" s="1"/>
  <c r="O29" i="24" s="1"/>
  <c r="K70" i="24"/>
  <c r="K69" i="24" s="1"/>
  <c r="K68" i="24" s="1"/>
  <c r="M71" i="24"/>
  <c r="M70" i="24" s="1"/>
  <c r="K76" i="24"/>
  <c r="M77" i="24"/>
  <c r="M76" i="24" s="1"/>
  <c r="O76" i="24" s="1"/>
  <c r="K120" i="24"/>
  <c r="K119" i="24" s="1"/>
  <c r="K118" i="24" s="1"/>
  <c r="M121" i="24"/>
  <c r="M120" i="24" s="1"/>
  <c r="K114" i="24"/>
  <c r="K113" i="24" s="1"/>
  <c r="K112" i="24" s="1"/>
  <c r="K111" i="24" s="1"/>
  <c r="K110" i="24" s="1"/>
  <c r="M115" i="24"/>
  <c r="M114" i="24" s="1"/>
  <c r="K31" i="24"/>
  <c r="M32" i="24"/>
  <c r="M31" i="24" s="1"/>
  <c r="O31" i="24" s="1"/>
  <c r="K145" i="24"/>
  <c r="K144" i="24" s="1"/>
  <c r="M146" i="24"/>
  <c r="M145" i="24" s="1"/>
  <c r="H212" i="47"/>
  <c r="H19" i="47"/>
  <c r="H13" i="47" s="1"/>
  <c r="H180" i="47"/>
  <c r="H166" i="47" s="1"/>
  <c r="H153" i="47"/>
  <c r="H61" i="24"/>
  <c r="H60" i="24" s="1"/>
  <c r="H90" i="47"/>
  <c r="H116" i="47"/>
  <c r="I19" i="49"/>
  <c r="I22" i="49"/>
  <c r="I24" i="49"/>
  <c r="I34" i="49"/>
  <c r="I47" i="49"/>
  <c r="I55" i="49"/>
  <c r="I59" i="49"/>
  <c r="I25" i="24"/>
  <c r="K25" i="24" s="1"/>
  <c r="M25" i="24" s="1"/>
  <c r="I35" i="24"/>
  <c r="K35" i="24" s="1"/>
  <c r="M35" i="24" s="1"/>
  <c r="I39" i="24"/>
  <c r="K39" i="24" s="1"/>
  <c r="M39" i="24" s="1"/>
  <c r="I50" i="24"/>
  <c r="K50" i="24" s="1"/>
  <c r="M50" i="24" s="1"/>
  <c r="I54" i="24"/>
  <c r="K54" i="24" s="1"/>
  <c r="M54" i="24" s="1"/>
  <c r="I59" i="24"/>
  <c r="K59" i="24" s="1"/>
  <c r="M59" i="24" s="1"/>
  <c r="I67" i="24"/>
  <c r="K67" i="24" s="1"/>
  <c r="M67" i="24" s="1"/>
  <c r="I83" i="24"/>
  <c r="K83" i="24" s="1"/>
  <c r="M83" i="24" s="1"/>
  <c r="I96" i="24"/>
  <c r="K96" i="24" s="1"/>
  <c r="M96" i="24" s="1"/>
  <c r="I103" i="24"/>
  <c r="K103" i="24" s="1"/>
  <c r="M103" i="24" s="1"/>
  <c r="I106" i="24"/>
  <c r="K106" i="24" s="1"/>
  <c r="M106" i="24" s="1"/>
  <c r="I126" i="24"/>
  <c r="K126" i="24" s="1"/>
  <c r="M126" i="24" s="1"/>
  <c r="O126" i="24" s="1"/>
  <c r="I131" i="24"/>
  <c r="K131" i="24" s="1"/>
  <c r="M131" i="24" s="1"/>
  <c r="O131" i="24" s="1"/>
  <c r="I137" i="24"/>
  <c r="K137" i="24" s="1"/>
  <c r="M137" i="24" s="1"/>
  <c r="I140" i="24"/>
  <c r="K140" i="24" s="1"/>
  <c r="M140" i="24" s="1"/>
  <c r="I143" i="24"/>
  <c r="K143" i="24" s="1"/>
  <c r="M143" i="24" s="1"/>
  <c r="I164" i="24"/>
  <c r="K164" i="24" s="1"/>
  <c r="M164" i="24" s="1"/>
  <c r="I166" i="24"/>
  <c r="K166" i="24" s="1"/>
  <c r="M166" i="24" s="1"/>
  <c r="I173" i="24"/>
  <c r="K173" i="24" s="1"/>
  <c r="M173" i="24" s="1"/>
  <c r="I175" i="24"/>
  <c r="K175" i="24" s="1"/>
  <c r="M175" i="24" s="1"/>
  <c r="I182" i="24"/>
  <c r="K182" i="24" s="1"/>
  <c r="M182" i="24" s="1"/>
  <c r="I184" i="24"/>
  <c r="K184" i="24" s="1"/>
  <c r="M184" i="24" s="1"/>
  <c r="I189" i="24"/>
  <c r="K189" i="24" s="1"/>
  <c r="M189" i="24" s="1"/>
  <c r="O189" i="24" s="1"/>
  <c r="I193" i="24"/>
  <c r="K193" i="24" s="1"/>
  <c r="M193" i="24" s="1"/>
  <c r="O193" i="24" s="1"/>
  <c r="I195" i="24"/>
  <c r="K195" i="24" s="1"/>
  <c r="M195" i="24" s="1"/>
  <c r="O195" i="24" s="1"/>
  <c r="I198" i="24"/>
  <c r="K198" i="24" s="1"/>
  <c r="M198" i="24" s="1"/>
  <c r="O198" i="24" s="1"/>
  <c r="I200" i="24"/>
  <c r="K200" i="24" s="1"/>
  <c r="M200" i="24" s="1"/>
  <c r="O200" i="24" s="1"/>
  <c r="I204" i="24"/>
  <c r="K204" i="24" s="1"/>
  <c r="M204" i="24" s="1"/>
  <c r="O204" i="24" s="1"/>
  <c r="I206" i="24"/>
  <c r="K206" i="24" s="1"/>
  <c r="M206" i="24" s="1"/>
  <c r="O206" i="24" s="1"/>
  <c r="I208" i="24"/>
  <c r="K208" i="24" s="1"/>
  <c r="M208" i="24" s="1"/>
  <c r="I209" i="24"/>
  <c r="K209" i="24" s="1"/>
  <c r="M209" i="24" s="1"/>
  <c r="I212" i="24"/>
  <c r="K212" i="24" s="1"/>
  <c r="M212" i="24" s="1"/>
  <c r="M144" i="24" l="1"/>
  <c r="O144" i="24" s="1"/>
  <c r="O145" i="24"/>
  <c r="M113" i="24"/>
  <c r="O114" i="24"/>
  <c r="M119" i="24"/>
  <c r="O120" i="24"/>
  <c r="M69" i="24"/>
  <c r="O70" i="24"/>
  <c r="M28" i="24"/>
  <c r="O28" i="24" s="1"/>
  <c r="K28" i="24"/>
  <c r="H148" i="47"/>
  <c r="H54" i="47"/>
  <c r="H165" i="47"/>
  <c r="H181" i="24"/>
  <c r="H180" i="24" s="1"/>
  <c r="H179" i="24" s="1"/>
  <c r="H178" i="24" s="1"/>
  <c r="H177" i="24" s="1"/>
  <c r="H183" i="24"/>
  <c r="H188" i="24"/>
  <c r="H187" i="24" s="1"/>
  <c r="H186" i="24" s="1"/>
  <c r="H192" i="24"/>
  <c r="H194" i="24"/>
  <c r="H197" i="24"/>
  <c r="H199" i="24"/>
  <c r="H203" i="24"/>
  <c r="H205" i="24"/>
  <c r="H211" i="24"/>
  <c r="H210" i="24" s="1"/>
  <c r="H207" i="24" s="1"/>
  <c r="H172" i="24"/>
  <c r="H169" i="24" s="1"/>
  <c r="H168" i="24" s="1"/>
  <c r="H167" i="24" s="1"/>
  <c r="H125" i="24"/>
  <c r="H130" i="24"/>
  <c r="H129" i="24" s="1"/>
  <c r="H128" i="24" s="1"/>
  <c r="H127" i="24" s="1"/>
  <c r="H136" i="24"/>
  <c r="H135" i="24" s="1"/>
  <c r="H139" i="24"/>
  <c r="H138" i="24" s="1"/>
  <c r="H142" i="24"/>
  <c r="H141" i="24" s="1"/>
  <c r="H163" i="24"/>
  <c r="H162" i="24" s="1"/>
  <c r="H161" i="24" s="1"/>
  <c r="H165" i="24"/>
  <c r="H102" i="24"/>
  <c r="H101" i="24" s="1"/>
  <c r="H100" i="24" s="1"/>
  <c r="H99" i="24" s="1"/>
  <c r="H98" i="24" s="1"/>
  <c r="H97" i="24" s="1"/>
  <c r="H78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M68" i="24" l="1"/>
  <c r="O68" i="24" s="1"/>
  <c r="O69" i="24"/>
  <c r="M118" i="24"/>
  <c r="O118" i="24" s="1"/>
  <c r="O119" i="24"/>
  <c r="M112" i="24"/>
  <c r="O113" i="24"/>
  <c r="H124" i="24"/>
  <c r="H202" i="24"/>
  <c r="H201" i="24" s="1"/>
  <c r="H196" i="24"/>
  <c r="H191" i="24"/>
  <c r="H13" i="24"/>
  <c r="H51" i="49"/>
  <c r="H50" i="49" s="1"/>
  <c r="H28" i="24"/>
  <c r="H27" i="24" s="1"/>
  <c r="H26" i="24" s="1"/>
  <c r="I28" i="24"/>
  <c r="H75" i="24"/>
  <c r="H74" i="24" s="1"/>
  <c r="H73" i="24" s="1"/>
  <c r="H72" i="24" s="1"/>
  <c r="H53" i="47"/>
  <c r="H12" i="47" s="1"/>
  <c r="H134" i="24"/>
  <c r="M111" i="24" l="1"/>
  <c r="O112" i="24"/>
  <c r="H190" i="24"/>
  <c r="H185" i="24" s="1"/>
  <c r="H176" i="24" s="1"/>
  <c r="H123" i="24"/>
  <c r="H49" i="49"/>
  <c r="H48" i="49" s="1"/>
  <c r="H12" i="49" s="1"/>
  <c r="H11" i="49" s="1"/>
  <c r="H133" i="24"/>
  <c r="H132" i="24" s="1"/>
  <c r="H122" i="24" s="1"/>
  <c r="H117" i="24"/>
  <c r="M110" i="24" l="1"/>
  <c r="O110" i="24" s="1"/>
  <c r="O111" i="24"/>
  <c r="H116" i="24"/>
  <c r="H12" i="24" s="1"/>
  <c r="H11" i="47"/>
  <c r="G21" i="47"/>
  <c r="I21" i="47" s="1"/>
  <c r="K21" i="47" s="1"/>
  <c r="M21" i="47" s="1"/>
  <c r="R63" i="47"/>
  <c r="S63" i="47"/>
  <c r="S18" i="24" l="1"/>
  <c r="S17" i="24" s="1"/>
  <c r="S16" i="24" s="1"/>
  <c r="S15" i="24" s="1"/>
  <c r="S14" i="24" s="1"/>
  <c r="R18" i="24"/>
  <c r="R17" i="24" s="1"/>
  <c r="R16" i="24" s="1"/>
  <c r="R15" i="24" s="1"/>
  <c r="R14" i="24" s="1"/>
  <c r="G18" i="24"/>
  <c r="R24" i="24"/>
  <c r="R23" i="24" s="1"/>
  <c r="R22" i="24" s="1"/>
  <c r="R21" i="24" s="1"/>
  <c r="R20" i="24" s="1"/>
  <c r="R13" i="24" s="1"/>
  <c r="S24" i="24"/>
  <c r="S23" i="24" s="1"/>
  <c r="S22" i="24" s="1"/>
  <c r="S21" i="24" s="1"/>
  <c r="S20" i="24" s="1"/>
  <c r="S13" i="24" s="1"/>
  <c r="G17" i="24" l="1"/>
  <c r="I18" i="24"/>
  <c r="K18" i="24" s="1"/>
  <c r="M18" i="24" s="1"/>
  <c r="O18" i="24" s="1"/>
  <c r="R182" i="47"/>
  <c r="S182" i="47"/>
  <c r="G16" i="24" l="1"/>
  <c r="I17" i="24"/>
  <c r="K17" i="24" s="1"/>
  <c r="M17" i="24" s="1"/>
  <c r="O17" i="24" s="1"/>
  <c r="R98" i="47"/>
  <c r="S98" i="47"/>
  <c r="G98" i="47"/>
  <c r="I98" i="47" s="1"/>
  <c r="K98" i="47" s="1"/>
  <c r="M98" i="47" s="1"/>
  <c r="G15" i="24" l="1"/>
  <c r="G14" i="24" s="1"/>
  <c r="I16" i="24"/>
  <c r="K16" i="24" s="1"/>
  <c r="M16" i="24" s="1"/>
  <c r="O16" i="24" s="1"/>
  <c r="R218" i="24"/>
  <c r="R217" i="24" s="1"/>
  <c r="R213" i="24" s="1"/>
  <c r="G139" i="24"/>
  <c r="I139" i="24" s="1"/>
  <c r="K139" i="24" s="1"/>
  <c r="M139" i="24" s="1"/>
  <c r="R120" i="24"/>
  <c r="R119" i="24" s="1"/>
  <c r="R118" i="24" s="1"/>
  <c r="R117" i="24" s="1"/>
  <c r="R116" i="24" s="1"/>
  <c r="S120" i="24"/>
  <c r="S119" i="24" s="1"/>
  <c r="S118" i="24" s="1"/>
  <c r="S117" i="24" s="1"/>
  <c r="S116" i="24" s="1"/>
  <c r="S105" i="24"/>
  <c r="S104" i="24" s="1"/>
  <c r="R105" i="24"/>
  <c r="G105" i="24"/>
  <c r="R104" i="24"/>
  <c r="R102" i="24"/>
  <c r="R101" i="24" s="1"/>
  <c r="S102" i="24"/>
  <c r="S101" i="24" s="1"/>
  <c r="R172" i="24"/>
  <c r="R169" i="24" s="1"/>
  <c r="R168" i="24" s="1"/>
  <c r="S172" i="24"/>
  <c r="S169" i="24" s="1"/>
  <c r="S168" i="24" s="1"/>
  <c r="G163" i="24"/>
  <c r="G165" i="24"/>
  <c r="I165" i="24" s="1"/>
  <c r="K165" i="24" s="1"/>
  <c r="M165" i="24" s="1"/>
  <c r="R211" i="24"/>
  <c r="R210" i="24" s="1"/>
  <c r="R207" i="24" s="1"/>
  <c r="R79" i="24"/>
  <c r="R78" i="24" s="1"/>
  <c r="S79" i="24"/>
  <c r="S78" i="24" s="1"/>
  <c r="R64" i="24"/>
  <c r="R62" i="24" s="1"/>
  <c r="R61" i="24" s="1"/>
  <c r="R60" i="24" s="1"/>
  <c r="S64" i="24"/>
  <c r="S62" i="24" s="1"/>
  <c r="S61" i="24" s="1"/>
  <c r="S60" i="24" s="1"/>
  <c r="R58" i="24"/>
  <c r="R57" i="24" s="1"/>
  <c r="R56" i="24" s="1"/>
  <c r="S58" i="24"/>
  <c r="S57" i="24" s="1"/>
  <c r="S56" i="24" s="1"/>
  <c r="R29" i="24"/>
  <c r="S29" i="24"/>
  <c r="R31" i="24"/>
  <c r="S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4" i="24"/>
  <c r="I104" i="24" s="1"/>
  <c r="K104" i="24" s="1"/>
  <c r="M104" i="24" s="1"/>
  <c r="I105" i="24"/>
  <c r="K105" i="24" s="1"/>
  <c r="M105" i="24" s="1"/>
  <c r="G162" i="24"/>
  <c r="I163" i="24"/>
  <c r="K163" i="24" s="1"/>
  <c r="M163" i="24" s="1"/>
  <c r="G23" i="24"/>
  <c r="I24" i="24"/>
  <c r="K24" i="24" s="1"/>
  <c r="M24" i="24" s="1"/>
  <c r="O24" i="24" s="1"/>
  <c r="I14" i="24"/>
  <c r="K14" i="24" s="1"/>
  <c r="M14" i="24" s="1"/>
  <c r="O14" i="24" s="1"/>
  <c r="I15" i="24"/>
  <c r="K15" i="24" s="1"/>
  <c r="M15" i="24" s="1"/>
  <c r="O15" i="24" s="1"/>
  <c r="S28" i="24"/>
  <c r="S27" i="24" s="1"/>
  <c r="S26" i="24" s="1"/>
  <c r="R28" i="24"/>
  <c r="R27" i="24" s="1"/>
  <c r="R26" i="24" s="1"/>
  <c r="S55" i="24"/>
  <c r="S75" i="24"/>
  <c r="S74" i="24" s="1"/>
  <c r="S73" i="24" s="1"/>
  <c r="S72" i="24" s="1"/>
  <c r="R75" i="24"/>
  <c r="R74" i="24" s="1"/>
  <c r="R73" i="24" s="1"/>
  <c r="R72" i="24" s="1"/>
  <c r="R55" i="24"/>
  <c r="L63" i="49"/>
  <c r="L62" i="49" s="1"/>
  <c r="L61" i="49" s="1"/>
  <c r="L60" i="49" s="1"/>
  <c r="L49" i="49" s="1"/>
  <c r="L48" i="49" s="1"/>
  <c r="M63" i="49"/>
  <c r="M62" i="49" s="1"/>
  <c r="M61" i="49" s="1"/>
  <c r="M60" i="49" s="1"/>
  <c r="M49" i="49" s="1"/>
  <c r="M48" i="49" s="1"/>
  <c r="G148" i="49"/>
  <c r="G147" i="49" s="1"/>
  <c r="M143" i="49"/>
  <c r="L143" i="49"/>
  <c r="G143" i="49"/>
  <c r="G142" i="49" s="1"/>
  <c r="G141" i="49" s="1"/>
  <c r="G136" i="49"/>
  <c r="M134" i="49"/>
  <c r="M133" i="49" s="1"/>
  <c r="M132" i="49" s="1"/>
  <c r="M131" i="49" s="1"/>
  <c r="M130" i="49" s="1"/>
  <c r="L134" i="49"/>
  <c r="G134" i="49"/>
  <c r="G133" i="49" s="1"/>
  <c r="G132" i="49" s="1"/>
  <c r="G131" i="49" s="1"/>
  <c r="G130" i="49" s="1"/>
  <c r="L133" i="49"/>
  <c r="L132" i="49"/>
  <c r="L131" i="49" s="1"/>
  <c r="L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M65" i="49"/>
  <c r="L65" i="49"/>
  <c r="G63" i="49"/>
  <c r="G33" i="49"/>
  <c r="G25" i="49"/>
  <c r="G23" i="49"/>
  <c r="I23" i="49" s="1"/>
  <c r="G21" i="49"/>
  <c r="I21" i="49" s="1"/>
  <c r="M18" i="49"/>
  <c r="L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61" i="24"/>
  <c r="I161" i="24" s="1"/>
  <c r="K161" i="24" s="1"/>
  <c r="M161" i="24" s="1"/>
  <c r="I162" i="24"/>
  <c r="K162" i="24" s="1"/>
  <c r="M162" i="24" s="1"/>
  <c r="G22" i="24"/>
  <c r="I23" i="24"/>
  <c r="K23" i="24" s="1"/>
  <c r="M23" i="24" s="1"/>
  <c r="O23" i="24" s="1"/>
  <c r="G62" i="49"/>
  <c r="I63" i="49"/>
  <c r="G74" i="49"/>
  <c r="I75" i="49"/>
  <c r="G96" i="49"/>
  <c r="G106" i="49"/>
  <c r="I106" i="49" s="1"/>
  <c r="G20" i="49"/>
  <c r="M12" i="49"/>
  <c r="M11" i="49" s="1"/>
  <c r="L12" i="49"/>
  <c r="L11" i="49" s="1"/>
  <c r="G140" i="49"/>
  <c r="G146" i="49"/>
  <c r="G186" i="47"/>
  <c r="I186" i="47" s="1"/>
  <c r="K186" i="47" s="1"/>
  <c r="M186" i="47" s="1"/>
  <c r="G188" i="47"/>
  <c r="I188" i="47" s="1"/>
  <c r="K188" i="47" s="1"/>
  <c r="M188" i="47" s="1"/>
  <c r="S84" i="47"/>
  <c r="S83" i="47" s="1"/>
  <c r="R84" i="47"/>
  <c r="G84" i="47"/>
  <c r="R83" i="47"/>
  <c r="R77" i="47"/>
  <c r="S77" i="47"/>
  <c r="R80" i="47"/>
  <c r="S80" i="47"/>
  <c r="R35" i="47"/>
  <c r="S35" i="47"/>
  <c r="R38" i="47"/>
  <c r="S38" i="47"/>
  <c r="R28" i="47"/>
  <c r="S28" i="47"/>
  <c r="R31" i="47"/>
  <c r="S31" i="47"/>
  <c r="R21" i="47"/>
  <c r="S21" i="47"/>
  <c r="R24" i="47"/>
  <c r="S24" i="47"/>
  <c r="G83" i="47" l="1"/>
  <c r="I83" i="47" s="1"/>
  <c r="K83" i="47" s="1"/>
  <c r="M83" i="47" s="1"/>
  <c r="I84" i="47"/>
  <c r="K84" i="47" s="1"/>
  <c r="M84" i="47" s="1"/>
  <c r="I124" i="49"/>
  <c r="I56" i="49"/>
  <c r="G51" i="49"/>
  <c r="G43" i="49"/>
  <c r="I44" i="49"/>
  <c r="G31" i="49"/>
  <c r="I32" i="49"/>
  <c r="G21" i="24"/>
  <c r="I22" i="24"/>
  <c r="K22" i="24" s="1"/>
  <c r="M22" i="24" s="1"/>
  <c r="O22" i="24" s="1"/>
  <c r="G73" i="49"/>
  <c r="I74" i="49"/>
  <c r="I73" i="49" s="1"/>
  <c r="G61" i="49"/>
  <c r="G60" i="49" s="1"/>
  <c r="I62" i="49"/>
  <c r="I15" i="49"/>
  <c r="I20" i="49"/>
  <c r="G129" i="49"/>
  <c r="S20" i="47"/>
  <c r="R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K21" i="24" s="1"/>
  <c r="M21" i="24" s="1"/>
  <c r="O21" i="24" s="1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K13" i="24" s="1"/>
  <c r="M13" i="24" s="1"/>
  <c r="O13" i="24" s="1"/>
  <c r="I20" i="24"/>
  <c r="K20" i="24" s="1"/>
  <c r="M20" i="24" s="1"/>
  <c r="O20" i="24" s="1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211" i="24"/>
  <c r="G95" i="24"/>
  <c r="G136" i="24"/>
  <c r="G138" i="24"/>
  <c r="I138" i="24" s="1"/>
  <c r="K138" i="24" s="1"/>
  <c r="M138" i="24" s="1"/>
  <c r="G142" i="24"/>
  <c r="I142" i="24" s="1"/>
  <c r="K142" i="24" s="1"/>
  <c r="M142" i="24" s="1"/>
  <c r="G38" i="24"/>
  <c r="G210" i="24" l="1"/>
  <c r="I211" i="24"/>
  <c r="K211" i="24" s="1"/>
  <c r="M211" i="24" s="1"/>
  <c r="I115" i="49"/>
  <c r="G92" i="49"/>
  <c r="G94" i="24"/>
  <c r="I95" i="24"/>
  <c r="K95" i="24" s="1"/>
  <c r="M95" i="24" s="1"/>
  <c r="O95" i="24" s="1"/>
  <c r="G135" i="24"/>
  <c r="I135" i="24" s="1"/>
  <c r="K135" i="24" s="1"/>
  <c r="M135" i="24" s="1"/>
  <c r="I136" i="24"/>
  <c r="K136" i="24" s="1"/>
  <c r="M136" i="24" s="1"/>
  <c r="G37" i="24"/>
  <c r="I37" i="24" s="1"/>
  <c r="K37" i="24" s="1"/>
  <c r="M37" i="24" s="1"/>
  <c r="I38" i="24"/>
  <c r="K38" i="24" s="1"/>
  <c r="M38" i="24" s="1"/>
  <c r="I48" i="49"/>
  <c r="G141" i="24"/>
  <c r="I141" i="24" s="1"/>
  <c r="K141" i="24" s="1"/>
  <c r="M141" i="24" s="1"/>
  <c r="G207" i="24" l="1"/>
  <c r="I207" i="24" s="1"/>
  <c r="K207" i="24" s="1"/>
  <c r="M207" i="24" s="1"/>
  <c r="O207" i="24" s="1"/>
  <c r="I210" i="24"/>
  <c r="K210" i="24" s="1"/>
  <c r="M210" i="24" s="1"/>
  <c r="G93" i="24"/>
  <c r="I93" i="24" s="1"/>
  <c r="K93" i="24" s="1"/>
  <c r="M93" i="24" s="1"/>
  <c r="O93" i="24" s="1"/>
  <c r="I94" i="24"/>
  <c r="K94" i="24" s="1"/>
  <c r="M94" i="24" s="1"/>
  <c r="O94" i="24" s="1"/>
  <c r="I12" i="49"/>
  <c r="G11" i="49"/>
  <c r="I11" i="49" s="1"/>
  <c r="G134" i="24"/>
  <c r="I134" i="24" s="1"/>
  <c r="K134" i="24" s="1"/>
  <c r="M134" i="24" l="1"/>
  <c r="G194" i="24"/>
  <c r="I194" i="24" s="1"/>
  <c r="K194" i="24" s="1"/>
  <c r="M194" i="24" s="1"/>
  <c r="O194" i="24" s="1"/>
  <c r="G192" i="24"/>
  <c r="I192" i="24" s="1"/>
  <c r="K192" i="24" s="1"/>
  <c r="M192" i="24" s="1"/>
  <c r="O192" i="24" s="1"/>
  <c r="G191" i="24" l="1"/>
  <c r="I191" i="24" s="1"/>
  <c r="K191" i="24" s="1"/>
  <c r="M191" i="24" s="1"/>
  <c r="O191" i="24" s="1"/>
  <c r="G197" i="24"/>
  <c r="I197" i="24" s="1"/>
  <c r="K197" i="24" s="1"/>
  <c r="M197" i="24" s="1"/>
  <c r="O197" i="24" s="1"/>
  <c r="G199" i="24"/>
  <c r="I199" i="24" s="1"/>
  <c r="K199" i="24" s="1"/>
  <c r="M199" i="24" s="1"/>
  <c r="O199" i="24" s="1"/>
  <c r="G29" i="24"/>
  <c r="G31" i="24"/>
  <c r="G196" i="24" l="1"/>
  <c r="I196" i="24" s="1"/>
  <c r="K196" i="24" s="1"/>
  <c r="M196" i="24" s="1"/>
  <c r="O196" i="24" s="1"/>
  <c r="G28" i="24"/>
  <c r="G46" i="47" l="1"/>
  <c r="I46" i="47" s="1"/>
  <c r="K46" i="47" s="1"/>
  <c r="M46" i="47" s="1"/>
  <c r="G45" i="47" l="1"/>
  <c r="I45" i="47" s="1"/>
  <c r="K45" i="47" s="1"/>
  <c r="M45" i="47" s="1"/>
  <c r="G53" i="27"/>
  <c r="G52" i="27" s="1"/>
  <c r="H52" i="27"/>
  <c r="I52" i="27"/>
  <c r="J52" i="27"/>
  <c r="J98" i="27" l="1"/>
  <c r="G101" i="27"/>
  <c r="G228" i="47" l="1"/>
  <c r="I228" i="47" s="1"/>
  <c r="K228" i="47" s="1"/>
  <c r="M228" i="47" s="1"/>
  <c r="G223" i="47"/>
  <c r="G220" i="47"/>
  <c r="G214" i="47"/>
  <c r="I214" i="47" s="1"/>
  <c r="K214" i="47" s="1"/>
  <c r="M214" i="47" s="1"/>
  <c r="G209" i="47"/>
  <c r="I209" i="47" s="1"/>
  <c r="K209" i="47" s="1"/>
  <c r="M209" i="47" s="1"/>
  <c r="G207" i="47"/>
  <c r="I207" i="47" s="1"/>
  <c r="K207" i="47" s="1"/>
  <c r="M207" i="47" s="1"/>
  <c r="G205" i="47"/>
  <c r="I205" i="47" s="1"/>
  <c r="K205" i="47" s="1"/>
  <c r="M205" i="47" s="1"/>
  <c r="G202" i="47"/>
  <c r="G198" i="47"/>
  <c r="I198" i="47" s="1"/>
  <c r="K198" i="47" s="1"/>
  <c r="M198" i="47" s="1"/>
  <c r="G196" i="47"/>
  <c r="I196" i="47" s="1"/>
  <c r="K196" i="47" s="1"/>
  <c r="M196" i="47" s="1"/>
  <c r="G193" i="47"/>
  <c r="I193" i="47" s="1"/>
  <c r="K193" i="47" s="1"/>
  <c r="M193" i="47" s="1"/>
  <c r="G191" i="47"/>
  <c r="I191" i="47" s="1"/>
  <c r="K191" i="47" s="1"/>
  <c r="M191" i="47" s="1"/>
  <c r="G185" i="47"/>
  <c r="I185" i="47" s="1"/>
  <c r="K185" i="47" s="1"/>
  <c r="M185" i="47" s="1"/>
  <c r="G182" i="47"/>
  <c r="G176" i="47"/>
  <c r="I176" i="47" s="1"/>
  <c r="K176" i="47" s="1"/>
  <c r="M176" i="47" s="1"/>
  <c r="G174" i="47"/>
  <c r="I174" i="47" s="1"/>
  <c r="K174" i="47" s="1"/>
  <c r="M174" i="47" s="1"/>
  <c r="G171" i="47"/>
  <c r="I171" i="47" s="1"/>
  <c r="K171" i="47" s="1"/>
  <c r="M171" i="47" s="1"/>
  <c r="G169" i="47"/>
  <c r="I169" i="47" s="1"/>
  <c r="K169" i="47" s="1"/>
  <c r="M169" i="47" s="1"/>
  <c r="G163" i="47"/>
  <c r="G159" i="47"/>
  <c r="G156" i="47"/>
  <c r="G151" i="47"/>
  <c r="G145" i="47"/>
  <c r="I145" i="47" s="1"/>
  <c r="K145" i="47" s="1"/>
  <c r="M145" i="47" s="1"/>
  <c r="G142" i="47"/>
  <c r="I142" i="47" s="1"/>
  <c r="K142" i="47" s="1"/>
  <c r="M142" i="47" s="1"/>
  <c r="G138" i="47"/>
  <c r="G135" i="47"/>
  <c r="G132" i="47"/>
  <c r="I132" i="47" s="1"/>
  <c r="K132" i="47" s="1"/>
  <c r="M132" i="47" s="1"/>
  <c r="G128" i="47"/>
  <c r="I128" i="47" s="1"/>
  <c r="K128" i="47" s="1"/>
  <c r="M128" i="47" s="1"/>
  <c r="G126" i="47"/>
  <c r="I126" i="47" s="1"/>
  <c r="K126" i="47" s="1"/>
  <c r="M126" i="47" s="1"/>
  <c r="G122" i="47"/>
  <c r="G119" i="47"/>
  <c r="G114" i="47"/>
  <c r="G111" i="47"/>
  <c r="G105" i="47"/>
  <c r="I105" i="47" s="1"/>
  <c r="K105" i="47" s="1"/>
  <c r="M105" i="47" s="1"/>
  <c r="G102" i="47"/>
  <c r="I102" i="47" s="1"/>
  <c r="K102" i="47" s="1"/>
  <c r="M102" i="47" s="1"/>
  <c r="G97" i="47"/>
  <c r="G93" i="47"/>
  <c r="G80" i="47"/>
  <c r="I80" i="47" s="1"/>
  <c r="K80" i="47" s="1"/>
  <c r="M80" i="47" s="1"/>
  <c r="G77" i="47"/>
  <c r="I77" i="47" s="1"/>
  <c r="K77" i="47" s="1"/>
  <c r="M77" i="47" s="1"/>
  <c r="G73" i="47"/>
  <c r="G60" i="47"/>
  <c r="I60" i="47" s="1"/>
  <c r="K60" i="47" s="1"/>
  <c r="M60" i="47" s="1"/>
  <c r="G57" i="47"/>
  <c r="G42" i="47"/>
  <c r="G38" i="47"/>
  <c r="I38" i="47" s="1"/>
  <c r="K38" i="47" s="1"/>
  <c r="M38" i="47" s="1"/>
  <c r="G35" i="47"/>
  <c r="I35" i="47" s="1"/>
  <c r="K35" i="47" s="1"/>
  <c r="M35" i="47" s="1"/>
  <c r="G31" i="47"/>
  <c r="I31" i="47" s="1"/>
  <c r="K31" i="47" s="1"/>
  <c r="M31" i="47" s="1"/>
  <c r="G28" i="47"/>
  <c r="I28" i="47" s="1"/>
  <c r="K28" i="47" s="1"/>
  <c r="M28" i="47" s="1"/>
  <c r="G24" i="47"/>
  <c r="I24" i="47" s="1"/>
  <c r="K24" i="47" s="1"/>
  <c r="M24" i="47" s="1"/>
  <c r="G15" i="47"/>
  <c r="I223" i="47" l="1"/>
  <c r="G222" i="47"/>
  <c r="I220" i="47"/>
  <c r="G219" i="47"/>
  <c r="G218" i="47" s="1"/>
  <c r="G56" i="47"/>
  <c r="I56" i="47" s="1"/>
  <c r="K56" i="47" s="1"/>
  <c r="M56" i="47" s="1"/>
  <c r="I57" i="47"/>
  <c r="K57" i="47" s="1"/>
  <c r="M57" i="47" s="1"/>
  <c r="G72" i="47"/>
  <c r="G68" i="47" s="1"/>
  <c r="I73" i="47"/>
  <c r="M73" i="47" s="1"/>
  <c r="G96" i="47"/>
  <c r="I96" i="47" s="1"/>
  <c r="K96" i="47" s="1"/>
  <c r="M96" i="47" s="1"/>
  <c r="I97" i="47"/>
  <c r="K97" i="47" s="1"/>
  <c r="M97" i="47" s="1"/>
  <c r="G113" i="47"/>
  <c r="I113" i="47" s="1"/>
  <c r="K113" i="47" s="1"/>
  <c r="M113" i="47" s="1"/>
  <c r="I114" i="47"/>
  <c r="K114" i="47" s="1"/>
  <c r="M114" i="47" s="1"/>
  <c r="G134" i="47"/>
  <c r="I134" i="47" s="1"/>
  <c r="K134" i="47" s="1"/>
  <c r="M134" i="47" s="1"/>
  <c r="I135" i="47"/>
  <c r="K135" i="47" s="1"/>
  <c r="M135" i="47" s="1"/>
  <c r="G150" i="47"/>
  <c r="I151" i="47"/>
  <c r="K151" i="47" s="1"/>
  <c r="M151" i="47" s="1"/>
  <c r="O151" i="47" s="1"/>
  <c r="G158" i="47"/>
  <c r="I158" i="47" s="1"/>
  <c r="K158" i="47" s="1"/>
  <c r="M158" i="47" s="1"/>
  <c r="O158" i="47" s="1"/>
  <c r="I159" i="47"/>
  <c r="K159" i="47" s="1"/>
  <c r="M159" i="47" s="1"/>
  <c r="O159" i="47" s="1"/>
  <c r="G181" i="47"/>
  <c r="I181" i="47" s="1"/>
  <c r="K181" i="47" s="1"/>
  <c r="M181" i="47" s="1"/>
  <c r="I182" i="47"/>
  <c r="K182" i="47" s="1"/>
  <c r="M182" i="47" s="1"/>
  <c r="G14" i="47"/>
  <c r="I14" i="47" s="1"/>
  <c r="K14" i="47" s="1"/>
  <c r="M14" i="47" s="1"/>
  <c r="I15" i="47"/>
  <c r="K15" i="47" s="1"/>
  <c r="M15" i="47" s="1"/>
  <c r="G41" i="47"/>
  <c r="I41" i="47" s="1"/>
  <c r="M41" i="47" s="1"/>
  <c r="I42" i="47"/>
  <c r="M42" i="47" s="1"/>
  <c r="G110" i="47"/>
  <c r="I110" i="47" s="1"/>
  <c r="K110" i="47" s="1"/>
  <c r="M110" i="47" s="1"/>
  <c r="I111" i="47"/>
  <c r="K111" i="47" s="1"/>
  <c r="M111" i="47" s="1"/>
  <c r="G118" i="47"/>
  <c r="I118" i="47" s="1"/>
  <c r="M118" i="47" s="1"/>
  <c r="I119" i="47"/>
  <c r="M119" i="47" s="1"/>
  <c r="G137" i="47"/>
  <c r="I137" i="47" s="1"/>
  <c r="K137" i="47" s="1"/>
  <c r="M137" i="47" s="1"/>
  <c r="I138" i="47"/>
  <c r="K138" i="47" s="1"/>
  <c r="M138" i="47" s="1"/>
  <c r="G155" i="47"/>
  <c r="I155" i="47" s="1"/>
  <c r="K155" i="47" s="1"/>
  <c r="M155" i="47" s="1"/>
  <c r="I156" i="47"/>
  <c r="K156" i="47" s="1"/>
  <c r="M156" i="47" s="1"/>
  <c r="G162" i="47"/>
  <c r="I163" i="47"/>
  <c r="K163" i="47" s="1"/>
  <c r="M163" i="47" s="1"/>
  <c r="O163" i="47" s="1"/>
  <c r="G201" i="47"/>
  <c r="I201" i="47" s="1"/>
  <c r="K201" i="47" s="1"/>
  <c r="M201" i="47" s="1"/>
  <c r="I202" i="47"/>
  <c r="K202" i="47" s="1"/>
  <c r="M202" i="47" s="1"/>
  <c r="G121" i="47"/>
  <c r="I121" i="47" s="1"/>
  <c r="K121" i="47" s="1"/>
  <c r="M121" i="47" s="1"/>
  <c r="I122" i="47"/>
  <c r="K122" i="47" s="1"/>
  <c r="M122" i="47" s="1"/>
  <c r="G92" i="47"/>
  <c r="I92" i="47" s="1"/>
  <c r="K92" i="47" s="1"/>
  <c r="M92" i="47" s="1"/>
  <c r="I93" i="47"/>
  <c r="K93" i="47" s="1"/>
  <c r="M93" i="47" s="1"/>
  <c r="G213" i="47"/>
  <c r="I213" i="47" s="1"/>
  <c r="K213" i="47" s="1"/>
  <c r="M213" i="47" s="1"/>
  <c r="G227" i="47"/>
  <c r="I227" i="47" s="1"/>
  <c r="K227" i="47" s="1"/>
  <c r="M227" i="47" s="1"/>
  <c r="G34" i="47"/>
  <c r="I34" i="47" s="1"/>
  <c r="K34" i="47" s="1"/>
  <c r="M34" i="47" s="1"/>
  <c r="G190" i="47"/>
  <c r="I190" i="47" s="1"/>
  <c r="K190" i="47" s="1"/>
  <c r="M190" i="47" s="1"/>
  <c r="G195" i="47"/>
  <c r="I195" i="47" s="1"/>
  <c r="K195" i="47" s="1"/>
  <c r="M195" i="47" s="1"/>
  <c r="G173" i="47"/>
  <c r="I173" i="47" s="1"/>
  <c r="K173" i="47" s="1"/>
  <c r="M173" i="47" s="1"/>
  <c r="G168" i="47"/>
  <c r="I168" i="47" s="1"/>
  <c r="K168" i="47" s="1"/>
  <c r="M168" i="47" s="1"/>
  <c r="G141" i="47"/>
  <c r="G125" i="47"/>
  <c r="I125" i="47" s="1"/>
  <c r="K125" i="47" s="1"/>
  <c r="M125" i="47" s="1"/>
  <c r="G117" i="47"/>
  <c r="I117" i="47" s="1"/>
  <c r="M117" i="47" s="1"/>
  <c r="G184" i="47"/>
  <c r="I184" i="47" s="1"/>
  <c r="K184" i="47" s="1"/>
  <c r="M184" i="47" s="1"/>
  <c r="G59" i="47"/>
  <c r="G204" i="47"/>
  <c r="I204" i="47" s="1"/>
  <c r="K204" i="47" s="1"/>
  <c r="M204" i="47" s="1"/>
  <c r="G101" i="47"/>
  <c r="G20" i="47"/>
  <c r="G27" i="47"/>
  <c r="I27" i="47" s="1"/>
  <c r="K27" i="47" s="1"/>
  <c r="M27" i="47" s="1"/>
  <c r="G76" i="47"/>
  <c r="I76" i="47" s="1"/>
  <c r="K76" i="47" s="1"/>
  <c r="M76" i="47" s="1"/>
  <c r="I222" i="47" l="1"/>
  <c r="K223" i="47"/>
  <c r="I219" i="47"/>
  <c r="I218" i="47" s="1"/>
  <c r="K220" i="47"/>
  <c r="G124" i="47"/>
  <c r="I124" i="47" s="1"/>
  <c r="K124" i="47" s="1"/>
  <c r="M124" i="47" s="1"/>
  <c r="G109" i="47"/>
  <c r="G154" i="47"/>
  <c r="I154" i="47" s="1"/>
  <c r="K154" i="47" s="1"/>
  <c r="M154" i="47" s="1"/>
  <c r="O154" i="47" s="1"/>
  <c r="I20" i="47"/>
  <c r="K20" i="47" s="1"/>
  <c r="M20" i="47" s="1"/>
  <c r="G19" i="47"/>
  <c r="G91" i="47"/>
  <c r="I101" i="47"/>
  <c r="K101" i="47" s="1"/>
  <c r="M101" i="47" s="1"/>
  <c r="G108" i="47"/>
  <c r="I108" i="47" s="1"/>
  <c r="K108" i="47" s="1"/>
  <c r="M108" i="47" s="1"/>
  <c r="I109" i="47"/>
  <c r="K109" i="47" s="1"/>
  <c r="M109" i="47" s="1"/>
  <c r="G161" i="47"/>
  <c r="I161" i="47" s="1"/>
  <c r="K161" i="47" s="1"/>
  <c r="M161" i="47" s="1"/>
  <c r="O161" i="47" s="1"/>
  <c r="I162" i="47"/>
  <c r="K162" i="47" s="1"/>
  <c r="M162" i="47" s="1"/>
  <c r="O162" i="47" s="1"/>
  <c r="G149" i="47"/>
  <c r="I149" i="47" s="1"/>
  <c r="K149" i="47" s="1"/>
  <c r="M149" i="47" s="1"/>
  <c r="O149" i="47" s="1"/>
  <c r="I150" i="47"/>
  <c r="K150" i="47" s="1"/>
  <c r="M150" i="47" s="1"/>
  <c r="O150" i="47" s="1"/>
  <c r="I68" i="47"/>
  <c r="K68" i="47" s="1"/>
  <c r="M68" i="47" s="1"/>
  <c r="I72" i="47"/>
  <c r="K72" i="47" s="1"/>
  <c r="M72" i="47" s="1"/>
  <c r="G140" i="47"/>
  <c r="I140" i="47" s="1"/>
  <c r="K140" i="47" s="1"/>
  <c r="M140" i="47" s="1"/>
  <c r="I141" i="47"/>
  <c r="K141" i="47" s="1"/>
  <c r="M141" i="47" s="1"/>
  <c r="G55" i="47"/>
  <c r="I59" i="47"/>
  <c r="K59" i="47" s="1"/>
  <c r="M59" i="47" s="1"/>
  <c r="G226" i="47"/>
  <c r="I226" i="47" s="1"/>
  <c r="K226" i="47" s="1"/>
  <c r="M226" i="47" s="1"/>
  <c r="G212" i="47"/>
  <c r="I212" i="47" s="1"/>
  <c r="K212" i="47" s="1"/>
  <c r="M212" i="47" s="1"/>
  <c r="G116" i="47"/>
  <c r="I116" i="47" s="1"/>
  <c r="M116" i="47" s="1"/>
  <c r="G167" i="47"/>
  <c r="I167" i="47" s="1"/>
  <c r="K167" i="47" s="1"/>
  <c r="M167" i="47" s="1"/>
  <c r="G75" i="47"/>
  <c r="G180" i="47"/>
  <c r="I180" i="47" s="1"/>
  <c r="K180" i="47" s="1"/>
  <c r="M180" i="47" s="1"/>
  <c r="I85" i="27"/>
  <c r="G86" i="27"/>
  <c r="G85" i="27" s="1"/>
  <c r="K219" i="47" l="1"/>
  <c r="M220" i="47"/>
  <c r="M223" i="47"/>
  <c r="M222" i="47" s="1"/>
  <c r="O222" i="47" s="1"/>
  <c r="K222" i="47"/>
  <c r="G90" i="47"/>
  <c r="I90" i="47" s="1"/>
  <c r="K90" i="47" s="1"/>
  <c r="M90" i="47" s="1"/>
  <c r="I91" i="47"/>
  <c r="K91" i="47" s="1"/>
  <c r="M91" i="47" s="1"/>
  <c r="G13" i="47"/>
  <c r="I13" i="47" s="1"/>
  <c r="K13" i="47" s="1"/>
  <c r="M13" i="47" s="1"/>
  <c r="I19" i="47"/>
  <c r="K19" i="47" s="1"/>
  <c r="M19" i="47" s="1"/>
  <c r="G67" i="47"/>
  <c r="I67" i="47" s="1"/>
  <c r="K67" i="47" s="1"/>
  <c r="M67" i="47" s="1"/>
  <c r="I75" i="47"/>
  <c r="K75" i="47" s="1"/>
  <c r="M75" i="47" s="1"/>
  <c r="G153" i="47"/>
  <c r="G54" i="47"/>
  <c r="I55" i="47"/>
  <c r="K55" i="47" s="1"/>
  <c r="M55" i="47" s="1"/>
  <c r="G166" i="47"/>
  <c r="I166" i="47" s="1"/>
  <c r="K166" i="47" s="1"/>
  <c r="M166" i="47" s="1"/>
  <c r="O166" i="47" s="1"/>
  <c r="G225" i="47"/>
  <c r="I225" i="47" s="1"/>
  <c r="K225" i="47" s="1"/>
  <c r="M225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M219" i="47" l="1"/>
  <c r="O220" i="47"/>
  <c r="K218" i="47"/>
  <c r="G148" i="47"/>
  <c r="I148" i="47" s="1"/>
  <c r="K148" i="47" s="1"/>
  <c r="M148" i="47" s="1"/>
  <c r="O148" i="47" s="1"/>
  <c r="I153" i="47"/>
  <c r="K153" i="47" s="1"/>
  <c r="M153" i="47" s="1"/>
  <c r="O153" i="47" s="1"/>
  <c r="G53" i="47"/>
  <c r="I54" i="47"/>
  <c r="K54" i="47" s="1"/>
  <c r="M54" i="47" s="1"/>
  <c r="G165" i="47"/>
  <c r="I165" i="47" s="1"/>
  <c r="K165" i="47" s="1"/>
  <c r="M165" i="47" s="1"/>
  <c r="O165" i="47" s="1"/>
  <c r="G162" i="27"/>
  <c r="J126" i="27"/>
  <c r="G128" i="27"/>
  <c r="G127" i="27"/>
  <c r="M218" i="47" l="1"/>
  <c r="O218" i="47" s="1"/>
  <c r="O219" i="47"/>
  <c r="I53" i="47"/>
  <c r="K53" i="47" s="1"/>
  <c r="M53" i="47" s="1"/>
  <c r="G12" i="47"/>
  <c r="I12" i="47" s="1"/>
  <c r="K12" i="47" s="1"/>
  <c r="M12" i="47" s="1"/>
  <c r="O12" i="47" s="1"/>
  <c r="I75" i="27"/>
  <c r="G76" i="27"/>
  <c r="G11" i="47" l="1"/>
  <c r="I11" i="47" s="1"/>
  <c r="K11" i="47" s="1"/>
  <c r="R70" i="24"/>
  <c r="S70" i="24"/>
  <c r="G70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R100" i="24"/>
  <c r="R99" i="24" s="1"/>
  <c r="R98" i="24" s="1"/>
  <c r="R97" i="24" s="1"/>
  <c r="R12" i="24" s="1"/>
  <c r="S100" i="24"/>
  <c r="S99" i="24" s="1"/>
  <c r="S98" i="24" s="1"/>
  <c r="S97" i="24" s="1"/>
  <c r="S12" i="24" s="1"/>
  <c r="R167" i="24"/>
  <c r="S167" i="24"/>
  <c r="R181" i="24"/>
  <c r="S181" i="24"/>
  <c r="G181" i="24"/>
  <c r="I181" i="24" s="1"/>
  <c r="K181" i="24" s="1"/>
  <c r="M181" i="24" s="1"/>
  <c r="G183" i="24"/>
  <c r="I183" i="24" s="1"/>
  <c r="K183" i="24" s="1"/>
  <c r="M183" i="24" s="1"/>
  <c r="R130" i="24"/>
  <c r="R129" i="24" s="1"/>
  <c r="R128" i="24" s="1"/>
  <c r="R127" i="24" s="1"/>
  <c r="S130" i="24"/>
  <c r="S129" i="24" s="1"/>
  <c r="S128" i="24" s="1"/>
  <c r="S127" i="24" s="1"/>
  <c r="G130" i="24"/>
  <c r="G129" i="24" l="1"/>
  <c r="I130" i="24"/>
  <c r="K130" i="24" s="1"/>
  <c r="M130" i="24" s="1"/>
  <c r="O130" i="24" s="1"/>
  <c r="G180" i="24"/>
  <c r="I180" i="24" s="1"/>
  <c r="K180" i="24" s="1"/>
  <c r="M180" i="24" s="1"/>
  <c r="G128" i="24" l="1"/>
  <c r="I129" i="24"/>
  <c r="K129" i="24" s="1"/>
  <c r="M129" i="24" s="1"/>
  <c r="O129" i="24" s="1"/>
  <c r="G127" i="24" l="1"/>
  <c r="I128" i="24"/>
  <c r="K128" i="24" s="1"/>
  <c r="M128" i="24" s="1"/>
  <c r="O128" i="24" s="1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R220" i="47"/>
  <c r="S220" i="47"/>
  <c r="I127" i="24" l="1"/>
  <c r="K127" i="24" s="1"/>
  <c r="M127" i="24" s="1"/>
  <c r="O127" i="24" s="1"/>
  <c r="H129" i="23"/>
  <c r="H128" i="23" s="1"/>
  <c r="H127" i="23" s="1"/>
  <c r="R150" i="47"/>
  <c r="S150" i="47"/>
  <c r="F27" i="48" l="1"/>
  <c r="F25" i="48"/>
  <c r="F23" i="48"/>
  <c r="F19" i="48"/>
  <c r="F17" i="48"/>
  <c r="F15" i="48"/>
  <c r="F12" i="48"/>
  <c r="F29" i="48" l="1"/>
  <c r="S228" i="47"/>
  <c r="R228" i="47"/>
  <c r="S227" i="47"/>
  <c r="S226" i="47" s="1"/>
  <c r="S225" i="47" s="1"/>
  <c r="R227" i="47"/>
  <c r="R226" i="47" s="1"/>
  <c r="R225" i="47" s="1"/>
  <c r="S223" i="47"/>
  <c r="S219" i="47" s="1"/>
  <c r="S218" i="47" s="1"/>
  <c r="R223" i="47"/>
  <c r="R219" i="47" s="1"/>
  <c r="R218" i="47" s="1"/>
  <c r="S214" i="47"/>
  <c r="R214" i="47"/>
  <c r="R213" i="47" s="1"/>
  <c r="R212" i="47" s="1"/>
  <c r="S213" i="47"/>
  <c r="S212" i="47" s="1"/>
  <c r="S209" i="47"/>
  <c r="R209" i="47"/>
  <c r="S207" i="47"/>
  <c r="R207" i="47"/>
  <c r="S205" i="47"/>
  <c r="S204" i="47" s="1"/>
  <c r="R205" i="47"/>
  <c r="S202" i="47"/>
  <c r="R202" i="47"/>
  <c r="R201" i="47" s="1"/>
  <c r="S201" i="47"/>
  <c r="S198" i="47"/>
  <c r="R198" i="47"/>
  <c r="S196" i="47"/>
  <c r="S195" i="47" s="1"/>
  <c r="R196" i="47"/>
  <c r="R195" i="47" s="1"/>
  <c r="S193" i="47"/>
  <c r="R193" i="47"/>
  <c r="S191" i="47"/>
  <c r="R191" i="47"/>
  <c r="R190" i="47" s="1"/>
  <c r="S188" i="47"/>
  <c r="R188" i="47"/>
  <c r="S186" i="47"/>
  <c r="R186" i="47"/>
  <c r="R185" i="47" s="1"/>
  <c r="S185" i="47"/>
  <c r="S181" i="47"/>
  <c r="R181" i="47"/>
  <c r="S178" i="47"/>
  <c r="R178" i="47"/>
  <c r="S176" i="47"/>
  <c r="R176" i="47"/>
  <c r="S174" i="47"/>
  <c r="S173" i="47" s="1"/>
  <c r="R174" i="47"/>
  <c r="R173" i="47" s="1"/>
  <c r="S171" i="47"/>
  <c r="R171" i="47"/>
  <c r="S169" i="47"/>
  <c r="S168" i="47" s="1"/>
  <c r="R169" i="47"/>
  <c r="R168" i="47" s="1"/>
  <c r="S163" i="47"/>
  <c r="S162" i="47" s="1"/>
  <c r="S161" i="47" s="1"/>
  <c r="R163" i="47"/>
  <c r="R162" i="47" s="1"/>
  <c r="R161" i="47" s="1"/>
  <c r="S159" i="47"/>
  <c r="S158" i="47" s="1"/>
  <c r="R159" i="47"/>
  <c r="R158" i="47" s="1"/>
  <c r="S156" i="47"/>
  <c r="R156" i="47"/>
  <c r="S155" i="47"/>
  <c r="R155" i="47"/>
  <c r="S145" i="47"/>
  <c r="R145" i="47"/>
  <c r="S142" i="47"/>
  <c r="R142" i="47"/>
  <c r="S138" i="47"/>
  <c r="S137" i="47" s="1"/>
  <c r="R138" i="47"/>
  <c r="R137" i="47" s="1"/>
  <c r="S135" i="47"/>
  <c r="R135" i="47"/>
  <c r="R134" i="47" s="1"/>
  <c r="S134" i="47"/>
  <c r="S132" i="47"/>
  <c r="R132" i="47"/>
  <c r="S128" i="47"/>
  <c r="R128" i="47"/>
  <c r="S126" i="47"/>
  <c r="S125" i="47" s="1"/>
  <c r="R126" i="47"/>
  <c r="R125" i="47" s="1"/>
  <c r="S122" i="47"/>
  <c r="R122" i="47"/>
  <c r="R121" i="47" s="1"/>
  <c r="S121" i="47"/>
  <c r="S119" i="47"/>
  <c r="S118" i="47" s="1"/>
  <c r="R119" i="47"/>
  <c r="R118" i="47" s="1"/>
  <c r="S114" i="47"/>
  <c r="R114" i="47"/>
  <c r="S113" i="47"/>
  <c r="R113" i="47"/>
  <c r="S111" i="47"/>
  <c r="S110" i="47" s="1"/>
  <c r="S109" i="47" s="1"/>
  <c r="S108" i="47" s="1"/>
  <c r="R111" i="47"/>
  <c r="R110" i="47" s="1"/>
  <c r="R109" i="47" s="1"/>
  <c r="R108" i="47" s="1"/>
  <c r="S105" i="47"/>
  <c r="R105" i="47"/>
  <c r="S102" i="47"/>
  <c r="R102" i="47"/>
  <c r="S97" i="47"/>
  <c r="R97" i="47"/>
  <c r="R96" i="47" s="1"/>
  <c r="S96" i="47"/>
  <c r="S93" i="47"/>
  <c r="S92" i="47" s="1"/>
  <c r="R93" i="47"/>
  <c r="R92" i="47" s="1"/>
  <c r="S76" i="47"/>
  <c r="S75" i="47" s="1"/>
  <c r="R76" i="47"/>
  <c r="R75" i="47" s="1"/>
  <c r="S73" i="47"/>
  <c r="R73" i="47"/>
  <c r="R72" i="47" s="1"/>
  <c r="R68" i="47" s="1"/>
  <c r="R67" i="47" s="1"/>
  <c r="S72" i="47"/>
  <c r="S68" i="47" s="1"/>
  <c r="S67" i="47" s="1"/>
  <c r="S59" i="47"/>
  <c r="R59" i="47"/>
  <c r="S57" i="47"/>
  <c r="R57" i="47"/>
  <c r="R56" i="47" s="1"/>
  <c r="S56" i="47"/>
  <c r="S42" i="47"/>
  <c r="R42" i="47"/>
  <c r="R41" i="47" s="1"/>
  <c r="S41" i="47"/>
  <c r="S34" i="47"/>
  <c r="R34" i="47"/>
  <c r="S27" i="47"/>
  <c r="R27" i="47"/>
  <c r="S15" i="47"/>
  <c r="R15" i="47"/>
  <c r="S14" i="47"/>
  <c r="R14" i="47"/>
  <c r="S55" i="47" l="1"/>
  <c r="S54" i="47" s="1"/>
  <c r="S53" i="47" s="1"/>
  <c r="R55" i="47"/>
  <c r="R54" i="47" s="1"/>
  <c r="R53" i="47" s="1"/>
  <c r="R141" i="47"/>
  <c r="R140" i="47" s="1"/>
  <c r="S141" i="47"/>
  <c r="S140" i="47" s="1"/>
  <c r="R19" i="47"/>
  <c r="R13" i="47" s="1"/>
  <c r="S101" i="47"/>
  <c r="S91" i="47" s="1"/>
  <c r="S90" i="47" s="1"/>
  <c r="R204" i="47"/>
  <c r="S190" i="47"/>
  <c r="S184" i="47" s="1"/>
  <c r="S180" i="47" s="1"/>
  <c r="S166" i="47" s="1"/>
  <c r="S165" i="47" s="1"/>
  <c r="S167" i="47"/>
  <c r="S124" i="47"/>
  <c r="S117" i="47"/>
  <c r="R117" i="47"/>
  <c r="R101" i="47"/>
  <c r="R91" i="47" s="1"/>
  <c r="R90" i="47" s="1"/>
  <c r="R124" i="47"/>
  <c r="R154" i="47"/>
  <c r="R153" i="47" s="1"/>
  <c r="R148" i="47" s="1"/>
  <c r="S19" i="47"/>
  <c r="S13" i="47" s="1"/>
  <c r="R184" i="47"/>
  <c r="R180" i="47" s="1"/>
  <c r="S154" i="47"/>
  <c r="S153" i="47" s="1"/>
  <c r="S148" i="47" s="1"/>
  <c r="R167" i="47"/>
  <c r="R116" i="47" l="1"/>
  <c r="R12" i="47" s="1"/>
  <c r="S116" i="47"/>
  <c r="S12" i="47" s="1"/>
  <c r="S11" i="47" s="1"/>
  <c r="R166" i="47"/>
  <c r="R165" i="47" s="1"/>
  <c r="H120" i="27"/>
  <c r="J120" i="27"/>
  <c r="I120" i="27"/>
  <c r="R11" i="47" l="1"/>
  <c r="G174" i="24"/>
  <c r="I174" i="24" s="1"/>
  <c r="K174" i="24" s="1"/>
  <c r="M174" i="24" s="1"/>
  <c r="G220" i="24"/>
  <c r="G219" i="24" s="1"/>
  <c r="G172" i="24"/>
  <c r="I172" i="24" s="1"/>
  <c r="K172" i="24" s="1"/>
  <c r="M172" i="24" s="1"/>
  <c r="G122" i="27"/>
  <c r="G121" i="27"/>
  <c r="G169" i="24" l="1"/>
  <c r="J58" i="27"/>
  <c r="N79" i="27" s="1"/>
  <c r="G63" i="27"/>
  <c r="I32" i="27"/>
  <c r="G35" i="27"/>
  <c r="G36" i="27"/>
  <c r="G40" i="27"/>
  <c r="G41" i="27"/>
  <c r="J32" i="27"/>
  <c r="G31" i="27"/>
  <c r="J29" i="27"/>
  <c r="G168" i="24" l="1"/>
  <c r="I168" i="24" s="1"/>
  <c r="K168" i="24" s="1"/>
  <c r="M168" i="24" s="1"/>
  <c r="O168" i="24" s="1"/>
  <c r="I169" i="24"/>
  <c r="K169" i="24" s="1"/>
  <c r="M169" i="24" s="1"/>
  <c r="G49" i="27"/>
  <c r="G167" i="24" l="1"/>
  <c r="I167" i="24" s="1"/>
  <c r="K167" i="24" s="1"/>
  <c r="M167" i="24" s="1"/>
  <c r="O167" i="24" s="1"/>
  <c r="J116" i="27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18" i="24"/>
  <c r="G217" i="24" s="1"/>
  <c r="G34" i="24"/>
  <c r="I34" i="24" s="1"/>
  <c r="K34" i="24" s="1"/>
  <c r="M34" i="24" s="1"/>
  <c r="G66" i="24"/>
  <c r="I66" i="24" s="1"/>
  <c r="K66" i="24" s="1"/>
  <c r="M66" i="24" s="1"/>
  <c r="H95" i="23"/>
  <c r="H89" i="23" s="1"/>
  <c r="I95" i="23" l="1"/>
  <c r="G33" i="24"/>
  <c r="G69" i="24"/>
  <c r="I33" i="24" l="1"/>
  <c r="K33" i="24" s="1"/>
  <c r="M33" i="24" s="1"/>
  <c r="G27" i="24"/>
  <c r="I27" i="24" s="1"/>
  <c r="K27" i="24" s="1"/>
  <c r="M27" i="24" s="1"/>
  <c r="O27" i="24" s="1"/>
  <c r="G68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137" i="23" l="1"/>
  <c r="G136" i="23" s="1"/>
  <c r="G111" i="23"/>
  <c r="G105" i="23" s="1"/>
  <c r="G215" i="24"/>
  <c r="G214" i="24" s="1"/>
  <c r="G213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5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4" i="24" l="1"/>
  <c r="I125" i="24"/>
  <c r="K125" i="24" s="1"/>
  <c r="M125" i="24" s="1"/>
  <c r="O125" i="24" s="1"/>
  <c r="U126" i="2"/>
  <c r="G31" i="45"/>
  <c r="D31" i="45"/>
  <c r="R125" i="24" l="1"/>
  <c r="S125" i="24" s="1"/>
  <c r="G123" i="24"/>
  <c r="I124" i="24"/>
  <c r="K124" i="24" s="1"/>
  <c r="M124" i="24" s="1"/>
  <c r="O124" i="24" s="1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R124" i="24" l="1"/>
  <c r="S124" i="24" s="1"/>
  <c r="I123" i="24"/>
  <c r="K123" i="24" s="1"/>
  <c r="I6" i="32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M123" i="24" l="1"/>
  <c r="O123" i="24" s="1"/>
  <c r="R123" i="24"/>
  <c r="S123" i="24" s="1"/>
  <c r="W285" i="2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88" i="24"/>
  <c r="I188" i="24" s="1"/>
  <c r="K188" i="24" s="1"/>
  <c r="M188" i="24" s="1"/>
  <c r="O188" i="24" s="1"/>
  <c r="G205" i="24"/>
  <c r="I205" i="24" s="1"/>
  <c r="K205" i="24" s="1"/>
  <c r="M205" i="24" s="1"/>
  <c r="O205" i="24" s="1"/>
  <c r="G203" i="24"/>
  <c r="I203" i="24" s="1"/>
  <c r="K203" i="24" s="1"/>
  <c r="M203" i="24" s="1"/>
  <c r="O203" i="24" s="1"/>
  <c r="G225" i="24"/>
  <c r="G223" i="24" s="1"/>
  <c r="H41" i="23" l="1"/>
  <c r="G202" i="24"/>
  <c r="G187" i="24"/>
  <c r="G9" i="34"/>
  <c r="G27" i="34" s="1"/>
  <c r="I72" i="23"/>
  <c r="G60" i="37"/>
  <c r="G59" i="37" s="1"/>
  <c r="G201" i="24" l="1"/>
  <c r="I202" i="24"/>
  <c r="K202" i="24" s="1"/>
  <c r="M202" i="24" s="1"/>
  <c r="O202" i="24" s="1"/>
  <c r="G186" i="24"/>
  <c r="I186" i="24" s="1"/>
  <c r="K186" i="24" s="1"/>
  <c r="M186" i="24" s="1"/>
  <c r="O186" i="24" s="1"/>
  <c r="I187" i="24"/>
  <c r="K187" i="24" s="1"/>
  <c r="M187" i="24" s="1"/>
  <c r="O187" i="24" s="1"/>
  <c r="K120" i="2"/>
  <c r="G190" i="24" l="1"/>
  <c r="I201" i="24"/>
  <c r="K201" i="24" s="1"/>
  <c r="M201" i="24" s="1"/>
  <c r="O201" i="24" s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90" i="24" l="1"/>
  <c r="K190" i="24" s="1"/>
  <c r="M190" i="24" s="1"/>
  <c r="O190" i="24" s="1"/>
  <c r="G185" i="24"/>
  <c r="I185" i="24" s="1"/>
  <c r="K185" i="24" s="1"/>
  <c r="M185" i="24" s="1"/>
  <c r="O185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9" i="24" l="1"/>
  <c r="I149" i="24" s="1"/>
  <c r="I133" i="24" l="1"/>
  <c r="K149" i="24"/>
  <c r="J568" i="2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M149" i="24" l="1"/>
  <c r="M133" i="24" s="1"/>
  <c r="O133" i="24" s="1"/>
  <c r="K133" i="24"/>
  <c r="K132" i="24" s="1"/>
  <c r="G57" i="24"/>
  <c r="I58" i="24"/>
  <c r="K58" i="24" s="1"/>
  <c r="M58" i="24" s="1"/>
  <c r="O58" i="24" s="1"/>
  <c r="G98" i="2"/>
  <c r="T116" i="2"/>
  <c r="T117" i="2"/>
  <c r="H114" i="2"/>
  <c r="G117" i="2"/>
  <c r="I155" i="2"/>
  <c r="G159" i="2"/>
  <c r="G161" i="2"/>
  <c r="G162" i="2"/>
  <c r="H335" i="2"/>
  <c r="V335" i="2" s="1"/>
  <c r="M132" i="24" l="1"/>
  <c r="O132" i="24" s="1"/>
  <c r="K122" i="24"/>
  <c r="M122" i="24" s="1"/>
  <c r="O122" i="24" s="1"/>
  <c r="G56" i="24"/>
  <c r="I56" i="24" s="1"/>
  <c r="K56" i="24" s="1"/>
  <c r="M56" i="24" s="1"/>
  <c r="O56" i="24" s="1"/>
  <c r="I57" i="24"/>
  <c r="K57" i="24" s="1"/>
  <c r="M57" i="24" s="1"/>
  <c r="O57" i="24" s="1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K49" i="24" s="1"/>
  <c r="M49" i="24" s="1"/>
  <c r="G51" i="24"/>
  <c r="I51" i="24" s="1"/>
  <c r="K51" i="24" s="1"/>
  <c r="M51" i="24" s="1"/>
  <c r="G53" i="24"/>
  <c r="I53" i="24" s="1"/>
  <c r="K53" i="24" s="1"/>
  <c r="M53" i="24" s="1"/>
  <c r="S177" i="24"/>
  <c r="R177" i="24"/>
  <c r="T156" i="2"/>
  <c r="M155" i="2"/>
  <c r="M154" i="2" s="1"/>
  <c r="O155" i="2"/>
  <c r="P155" i="2"/>
  <c r="Q155" i="2"/>
  <c r="R155" i="2"/>
  <c r="P182" i="2"/>
  <c r="R132" i="24"/>
  <c r="R122" i="24" s="1"/>
  <c r="S132" i="24"/>
  <c r="S122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20" i="24"/>
  <c r="G114" i="24"/>
  <c r="G108" i="24"/>
  <c r="I108" i="24" s="1"/>
  <c r="K108" i="24" s="1"/>
  <c r="M108" i="24" s="1"/>
  <c r="G102" i="24"/>
  <c r="G86" i="24"/>
  <c r="I86" i="24" s="1"/>
  <c r="K86" i="24" s="1"/>
  <c r="M86" i="24" s="1"/>
  <c r="O86" i="24" s="1"/>
  <c r="G82" i="24"/>
  <c r="G76" i="24"/>
  <c r="G75" i="24" s="1"/>
  <c r="I75" i="24" s="1"/>
  <c r="K75" i="24" s="1"/>
  <c r="M75" i="24" s="1"/>
  <c r="O75" i="24" s="1"/>
  <c r="G79" i="24"/>
  <c r="G64" i="24"/>
  <c r="K64" i="24" s="1"/>
  <c r="M64" i="24" s="1"/>
  <c r="O64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S185" i="24"/>
  <c r="S176" i="24" s="1"/>
  <c r="R185" i="24"/>
  <c r="R176" i="24" s="1"/>
  <c r="R11" i="24" s="1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79" i="24"/>
  <c r="I179" i="24" s="1"/>
  <c r="K179" i="24" s="1"/>
  <c r="M179" i="24" s="1"/>
  <c r="O179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8" i="24"/>
  <c r="I78" i="24" s="1"/>
  <c r="K78" i="24" s="1"/>
  <c r="M78" i="24" s="1"/>
  <c r="O78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S11" i="24" l="1"/>
  <c r="M48" i="24"/>
  <c r="G107" i="24"/>
  <c r="I107" i="24" s="1"/>
  <c r="K107" i="24" s="1"/>
  <c r="M107" i="24" s="1"/>
  <c r="K48" i="24"/>
  <c r="K40" i="24" s="1"/>
  <c r="K36" i="24" s="1"/>
  <c r="I48" i="24"/>
  <c r="G81" i="24"/>
  <c r="I82" i="24"/>
  <c r="K82" i="24" s="1"/>
  <c r="M82" i="24" s="1"/>
  <c r="G101" i="24"/>
  <c r="I101" i="24" s="1"/>
  <c r="K101" i="24" s="1"/>
  <c r="M101" i="24" s="1"/>
  <c r="I102" i="24"/>
  <c r="K102" i="24" s="1"/>
  <c r="M102" i="24" s="1"/>
  <c r="G62" i="24"/>
  <c r="I62" i="24" s="1"/>
  <c r="G85" i="24"/>
  <c r="G119" i="24"/>
  <c r="G113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I114" i="23"/>
  <c r="I113" i="23" s="1"/>
  <c r="G144" i="23"/>
  <c r="I145" i="23"/>
  <c r="G61" i="23"/>
  <c r="G41" i="23" s="1"/>
  <c r="G83" i="23"/>
  <c r="G48" i="24"/>
  <c r="G40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3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78" i="24"/>
  <c r="I178" i="24" s="1"/>
  <c r="K178" i="24" s="1"/>
  <c r="M178" i="24" s="1"/>
  <c r="O178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M40" i="24" l="1"/>
  <c r="O48" i="24"/>
  <c r="G100" i="24"/>
  <c r="I61" i="24"/>
  <c r="I60" i="24" s="1"/>
  <c r="K62" i="24"/>
  <c r="I85" i="24"/>
  <c r="G84" i="24"/>
  <c r="I40" i="24"/>
  <c r="I36" i="24" s="1"/>
  <c r="E502" i="17"/>
  <c r="I81" i="24"/>
  <c r="K81" i="24" s="1"/>
  <c r="M81" i="24" s="1"/>
  <c r="G74" i="24"/>
  <c r="G112" i="24"/>
  <c r="G118" i="24"/>
  <c r="G61" i="24"/>
  <c r="G36" i="24"/>
  <c r="E171" i="16"/>
  <c r="I144" i="23"/>
  <c r="G143" i="23"/>
  <c r="G40" i="23"/>
  <c r="I41" i="23"/>
  <c r="G132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77" i="24"/>
  <c r="I177" i="24" s="1"/>
  <c r="K177" i="24" s="1"/>
  <c r="M177" i="24" s="1"/>
  <c r="O177" i="24" s="1"/>
  <c r="G508" i="2"/>
  <c r="G26" i="24"/>
  <c r="I26" i="24" s="1"/>
  <c r="K26" i="24" s="1"/>
  <c r="M26" i="24" s="1"/>
  <c r="O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M36" i="24" l="1"/>
  <c r="O36" i="24" s="1"/>
  <c r="O40" i="24"/>
  <c r="I100" i="24"/>
  <c r="K100" i="24" s="1"/>
  <c r="M100" i="24" s="1"/>
  <c r="G99" i="24"/>
  <c r="K61" i="24"/>
  <c r="K60" i="24" s="1"/>
  <c r="M62" i="24"/>
  <c r="G122" i="24"/>
  <c r="I122" i="24" s="1"/>
  <c r="I84" i="24"/>
  <c r="K85" i="24"/>
  <c r="G73" i="24"/>
  <c r="I73" i="24" s="1"/>
  <c r="K73" i="24" s="1"/>
  <c r="M73" i="24" s="1"/>
  <c r="O73" i="24" s="1"/>
  <c r="I74" i="24"/>
  <c r="K74" i="24" s="1"/>
  <c r="M74" i="24" s="1"/>
  <c r="O74" i="24" s="1"/>
  <c r="G60" i="24"/>
  <c r="G117" i="24"/>
  <c r="I117" i="24" s="1"/>
  <c r="K117" i="24" s="1"/>
  <c r="M117" i="24" s="1"/>
  <c r="O117" i="24" s="1"/>
  <c r="I132" i="24"/>
  <c r="G72" i="24"/>
  <c r="I72" i="24" s="1"/>
  <c r="K72" i="24" s="1"/>
  <c r="M72" i="24" s="1"/>
  <c r="O72" i="24" s="1"/>
  <c r="G111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76" i="24"/>
  <c r="I176" i="24" s="1"/>
  <c r="K176" i="24" s="1"/>
  <c r="M176" i="24" s="1"/>
  <c r="O176" i="24" s="1"/>
  <c r="G69" i="2"/>
  <c r="G544" i="2"/>
  <c r="U544" i="2"/>
  <c r="J500" i="15"/>
  <c r="I570" i="2"/>
  <c r="AB499" i="12"/>
  <c r="AB506" i="12" s="1"/>
  <c r="Z170" i="12"/>
  <c r="Z499" i="12" s="1"/>
  <c r="U154" i="2"/>
  <c r="M61" i="24" l="1"/>
  <c r="O62" i="24"/>
  <c r="I99" i="24"/>
  <c r="K99" i="24" s="1"/>
  <c r="M99" i="24" s="1"/>
  <c r="O99" i="24" s="1"/>
  <c r="G98" i="24"/>
  <c r="K84" i="24"/>
  <c r="M85" i="24"/>
  <c r="G116" i="24"/>
  <c r="I116" i="24" s="1"/>
  <c r="K116" i="24" s="1"/>
  <c r="M116" i="24" s="1"/>
  <c r="O116" i="24" s="1"/>
  <c r="G55" i="24"/>
  <c r="G110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M84" i="24" l="1"/>
  <c r="O84" i="24" s="1"/>
  <c r="O85" i="24"/>
  <c r="M60" i="24"/>
  <c r="O60" i="24" s="1"/>
  <c r="O61" i="24"/>
  <c r="I98" i="24"/>
  <c r="K98" i="24" s="1"/>
  <c r="M98" i="24" s="1"/>
  <c r="O98" i="24" s="1"/>
  <c r="G97" i="24"/>
  <c r="I97" i="24" s="1"/>
  <c r="K97" i="24" s="1"/>
  <c r="M97" i="24" s="1"/>
  <c r="O97" i="24" s="1"/>
  <c r="I55" i="24"/>
  <c r="K55" i="24" s="1"/>
  <c r="M55" i="24" s="1"/>
  <c r="O55" i="24" s="1"/>
  <c r="G12" i="24"/>
  <c r="I13" i="23"/>
  <c r="H12" i="23"/>
  <c r="I12" i="23" s="1"/>
  <c r="G19" i="27"/>
  <c r="G18" i="27"/>
  <c r="H185" i="28"/>
  <c r="H184" i="28" s="1"/>
  <c r="H12" i="28" s="1"/>
  <c r="I203" i="28"/>
  <c r="I12" i="24" l="1"/>
  <c r="I197" i="28"/>
  <c r="I185" i="28" s="1"/>
  <c r="I184" i="28" s="1"/>
  <c r="I12" i="28" s="1"/>
  <c r="I17" i="27"/>
  <c r="K12" i="24" l="1"/>
  <c r="I124" i="27"/>
  <c r="G124" i="27" s="1"/>
  <c r="G17" i="27"/>
  <c r="K11" i="24" l="1"/>
  <c r="M12" i="24"/>
  <c r="M11" i="24" s="1"/>
  <c r="I186" i="27"/>
  <c r="H114" i="23"/>
  <c r="H113" i="23" s="1"/>
  <c r="H83" i="23" s="1"/>
  <c r="O11" i="24" l="1"/>
  <c r="O12" i="24"/>
  <c r="H74" i="23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<sst xmlns="http://schemas.openxmlformats.org/spreadsheetml/2006/main" count="19793" uniqueCount="1315">
  <si>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</si>
  <si>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</si>
  <si>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</si>
  <si>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</si>
  <si>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</si>
  <si>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</si>
  <si>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</si>
  <si>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</si>
  <si>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</si>
  <si>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</si>
  <si>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</si>
  <si>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</si>
  <si>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</si>
  <si>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</si>
  <si>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</si>
  <si>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</si>
  <si>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</si>
  <si>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</si>
  <si>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</si>
  <si>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</si>
  <si>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</si>
  <si>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</si>
  <si>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</si>
  <si>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</si>
  <si>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</si>
  <si>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</si>
  <si>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</si>
  <si>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</si>
  <si>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</si>
  <si>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</si>
  <si>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</si>
  <si>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</si>
  <si>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</si>
  <si>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</si>
  <si>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</si>
  <si>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</si>
  <si>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</si>
  <si>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</si>
  <si>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</si>
  <si>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</si>
  <si>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</si>
  <si>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</si>
  <si>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</si>
  <si>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</si>
  <si>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</si>
  <si>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</si>
  <si>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</si>
  <si>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</si>
  <si>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</si>
  <si>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</si>
  <si>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</si>
  <si>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</si>
  <si>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</si>
  <si>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</si>
  <si>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</si>
  <si>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</si>
  <si>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</si>
  <si>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</si>
  <si>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</si>
  <si>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</si>
  <si>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</si>
  <si>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</si>
  <si>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</si>
  <si>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</si>
  <si>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</si>
  <si>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</si>
  <si>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</si>
  <si>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</si>
  <si>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</si>
  <si>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</si>
  <si>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</si>
  <si>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</si>
  <si>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</si>
  <si>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</si>
  <si>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</si>
  <si>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</si>
  <si>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</si>
  <si>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</si>
  <si>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</si>
  <si>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</si>
  <si>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</si>
  <si>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</si>
  <si>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</si>
  <si>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</si>
  <si>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</si>
  <si>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</si>
  <si>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</si>
  <si>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</si>
  <si>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</si>
  <si>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</si>
  <si>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</si>
  <si>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</si>
  <si>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</si>
  <si>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</si>
  <si>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</si>
  <si>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</si>
  <si>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</si>
  <si>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</si>
  <si>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</si>
  <si>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</si>
  <si>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</si>
  <si>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</si>
  <si>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</si>
  <si>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</si>
  <si>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</si>
  <si>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</si>
  <si>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</si>
  <si>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</si>
  <si>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</si>
  <si>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</si>
  <si>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</si>
  <si>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</si>
  <si>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</si>
  <si>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</si>
  <si>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</si>
  <si>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</si>
  <si>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</si>
  <si>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</si>
  <si>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</si>
  <si>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</si>
  <si>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</si>
  <si>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</si>
  <si>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</si>
  <si>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</si>
  <si>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</si>
  <si>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</si>
  <si>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</si>
  <si>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</si>
  <si>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</si>
  <si>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</si>
  <si>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</si>
  <si>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</si>
  <si>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</si>
  <si>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</si>
  <si>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</si>
  <si>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</si>
  <si>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</si>
  <si>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</si>
  <si>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</si>
  <si>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</si>
  <si>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</si>
  <si>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</si>
  <si>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</si>
  <si>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</si>
  <si>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</si>
  <si>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</si>
  <si>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</si>
  <si>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</si>
  <si>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</si>
  <si>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</si>
  <si>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</si>
  <si>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</si>
  <si>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</si>
  <si>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</si>
  <si>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</si>
  <si>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</si>
  <si>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</si>
  <si>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</si>
  <si>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</si>
  <si>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</si>
  <si>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</si>
  <si>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</si>
  <si>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</si>
  <si>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</si>
  <si>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</si>
  <si>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</si>
  <si>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</si>
  <si>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</si>
  <si>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</si>
  <si>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</si>
  <si>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</si>
  <si>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</si>
  <si>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</si>
  <si>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</si>
  <si>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</si>
  <si>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</si>
  <si>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</si>
  <si>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</si>
  <si>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</si>
  <si>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</si>
  <si>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</si>
  <si>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</si>
  <si>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</si>
  <si>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</si>
  <si>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</si>
  <si>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</si>
  <si>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</si>
  <si>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</si>
  <si>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</si>
  <si>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</si>
  <si>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</si>
  <si>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</si>
  <si>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</si>
  <si>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</si>
  <si>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</si>
  <si>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</si>
  <si>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</si>
  <si>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</si>
  <si>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</si>
  <si>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</si>
  <si>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</si>
  <si>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</si>
  <si>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</si>
  <si>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</si>
  <si>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</si>
  <si>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</si>
  <si>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</si>
  <si>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</si>
  <si>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</si>
  <si>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</si>
  <si>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</si>
  <si>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</si>
  <si>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</si>
  <si>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</si>
  <si>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</si>
  <si>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</si>
  <si>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</si>
  <si>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</si>
  <si>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</si>
  <si>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</si>
  <si>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</si>
  <si>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</si>
  <si>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</si>
  <si>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</si>
  <si>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</si>
  <si>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</si>
  <si>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</si>
  <si>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</si>
  <si>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</si>
  <si>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</si>
  <si>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</si>
  <si>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</si>
  <si>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</si>
  <si>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</si>
  <si>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</si>
  <si>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</si>
  <si>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</si>
  <si>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</si>
  <si>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</si>
  <si>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</si>
  <si>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</si>
  <si>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</si>
  <si>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</si>
  <si>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</si>
  <si>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</si>
  <si>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</si>
  <si>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</si>
  <si>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</si>
  <si>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</si>
  <si>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</si>
  <si>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</si>
  <si>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</si>
  <si>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</si>
  <si>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</si>
  <si>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</si>
  <si>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</si>
  <si>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</si>
  <si>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</si>
  <si>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</si>
  <si>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</si>
  <si>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</si>
  <si>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</si>
  <si>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</si>
  <si>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</si>
  <si>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</si>
  <si>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</si>
  <si>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</si>
  <si>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</si>
  <si>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</si>
  <si>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</si>
  <si>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</si>
  <si>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</si>
  <si>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</si>
  <si>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</si>
  <si>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</si>
  <si>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</si>
  <si>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</si>
  <si>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</si>
  <si>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</si>
  <si>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</si>
  <si>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</si>
  <si>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</si>
  <si>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</si>
  <si>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</si>
  <si>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</si>
  <si>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</si>
  <si>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</si>
  <si>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</si>
  <si>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</si>
  <si>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</si>
  <si>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</si>
  <si>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</si>
  <si>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</si>
  <si>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</si>
  <si>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</si>
  <si>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</si>
  <si>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</si>
  <si>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</si>
  <si>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</si>
  <si>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</si>
  <si>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</si>
  <si>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</si>
  <si>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</si>
  <si>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</si>
  <si>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</si>
  <si>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</si>
  <si>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</si>
  <si>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</si>
  <si>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</si>
  <si>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</si>
  <si>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</si>
  <si>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</si>
  <si>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</si>
  <si>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</si>
  <si>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</si>
  <si>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</si>
  <si>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</si>
  <si>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</si>
  <si>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</si>
  <si>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</si>
  <si>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</si>
  <si>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</si>
  <si>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</si>
  <si>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</si>
  <si>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</si>
  <si>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</si>
  <si>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</si>
  <si>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</si>
  <si>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</si>
  <si>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</si>
  <si>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</si>
  <si>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</si>
  <si>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</si>
  <si>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</si>
  <si>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</si>
  <si>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</si>
  <si>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</si>
  <si>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</si>
  <si>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</si>
  <si>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</si>
  <si>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</si>
  <si>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</si>
  <si>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</si>
  <si>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</si>
  <si>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</si>
  <si>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</si>
  <si>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</si>
  <si>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</si>
  <si>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</si>
  <si>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</si>
  <si>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</si>
  <si>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</si>
  <si>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</si>
  <si>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</si>
  <si>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</si>
  <si>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</si>
  <si>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</si>
  <si>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</si>
  <si>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</si>
  <si>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</si>
  <si>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</si>
  <si>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</si>
  <si>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</si>
  <si>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</si>
  <si>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</si>
  <si>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</si>
  <si>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</si>
  <si>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</si>
  <si>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</si>
  <si>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</si>
  <si>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</si>
  <si>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</si>
  <si>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</si>
  <si>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</si>
  <si>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</si>
  <si>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</si>
  <si>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</si>
  <si>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</si>
  <si>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</si>
  <si>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</si>
  <si>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</si>
  <si>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</si>
  <si>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</si>
  <si>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</si>
  <si>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</si>
  <si>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</si>
  <si>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</si>
  <si>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</si>
  <si>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</si>
  <si>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</si>
  <si>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</si>
  <si>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</si>
  <si>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</si>
  <si>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</si>
  <si>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</si>
  <si>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</si>
  <si>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</si>
  <si>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</si>
  <si>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</si>
  <si>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</si>
  <si>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</si>
  <si>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</si>
  <si>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</si>
  <si>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</si>
  <si>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</si>
  <si>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</si>
  <si>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</si>
  <si>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</si>
  <si>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</si>
  <si>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</si>
  <si>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</si>
  <si>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</si>
  <si>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</si>
  <si>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</si>
  <si>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</si>
  <si>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</si>
  <si>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</si>
  <si>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</si>
  <si>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</si>
  <si>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</si>
  <si>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</si>
  <si>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</si>
  <si>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</si>
  <si>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</si>
  <si>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</si>
  <si>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</si>
  <si>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</si>
  <si>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</si>
  <si>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</si>
  <si>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</si>
  <si>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</si>
  <si>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</si>
  <si>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</si>
  <si>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</si>
  <si>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</si>
  <si>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</si>
  <si>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</si>
  <si>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</si>
  <si>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</si>
  <si>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</si>
  <si>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</si>
  <si>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</si>
  <si>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</si>
  <si>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</si>
  <si>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</si>
  <si>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</si>
  <si>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</si>
  <si>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</si>
  <si>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</si>
  <si>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</si>
  <si>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</si>
  <si>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</si>
  <si>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</si>
  <si>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</si>
  <si>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</si>
  <si>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</si>
  <si>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</si>
  <si>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</si>
  <si>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</si>
  <si>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</si>
  <si>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</si>
  <si>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</si>
  <si>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</si>
  <si>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</si>
  <si>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</si>
  <si>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</si>
  <si>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</si>
  <si>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</si>
  <si>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</si>
  <si>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</si>
  <si>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</si>
  <si>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</si>
  <si>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</si>
  <si>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</si>
  <si>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</si>
  <si>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</si>
  <si>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</si>
  <si>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</si>
  <si>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</si>
  <si>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</si>
  <si>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</si>
  <si>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</si>
  <si>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</si>
  <si>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</si>
  <si>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</si>
  <si>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</si>
  <si>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</si>
  <si>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</si>
  <si>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</si>
  <si>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</si>
  <si>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</si>
  <si>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</si>
  <si>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</si>
  <si>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</si>
  <si>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</si>
  <si>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</si>
  <si>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</si>
  <si>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</si>
  <si>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</si>
  <si>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</si>
  <si>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</si>
  <si>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</si>
  <si>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</si>
  <si>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</si>
  <si>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</si>
  <si>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</si>
  <si>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</si>
  <si>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</si>
  <si>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</si>
  <si>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</si>
  <si>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</si>
  <si>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</si>
  <si>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</si>
  <si>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</si>
  <si>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</si>
  <si>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</si>
  <si>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</si>
  <si>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</si>
  <si>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</si>
  <si>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</si>
  <si>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</si>
  <si>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</si>
  <si>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</si>
  <si>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</si>
  <si>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</si>
  <si>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</si>
  <si>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</si>
  <si>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</si>
  <si>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</si>
  <si>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</si>
  <si>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</si>
  <si>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</si>
  <si>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</si>
  <si>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</si>
  <si>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</si>
  <si>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</si>
  <si>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</si>
  <si>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</si>
  <si>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</si>
  <si>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</si>
  <si>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</si>
  <si>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</si>
  <si>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</si>
  <si>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</si>
  <si>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</si>
  <si>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</si>
  <si>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</si>
  <si>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</si>
  <si>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</si>
  <si>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</si>
  <si>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</si>
  <si>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</si>
  <si>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</si>
  <si>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</si>
  <si>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</si>
  <si>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</si>
  <si>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</si>
  <si>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</si>
  <si>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</si>
  <si>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</si>
  <si>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</si>
  <si>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</si>
  <si>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</si>
  <si>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</si>
  <si>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</si>
  <si>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</si>
  <si>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</si>
  <si>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</si>
  <si>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</si>
  <si>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</si>
  <si>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</si>
  <si>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</si>
  <si>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</si>
  <si>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</si>
  <si>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</si>
  <si>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</si>
  <si>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</si>
  <si>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</si>
  <si>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</si>
  <si>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</si>
  <si>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</si>
  <si>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</si>
  <si>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</si>
  <si>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</si>
  <si>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</si>
  <si>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</si>
  <si>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</si>
  <si>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</si>
  <si>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</si>
  <si>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</si>
  <si>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</si>
  <si>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</si>
  <si>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</si>
  <si>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</si>
  <si>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</si>
  <si>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</si>
  <si>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</si>
  <si>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</si>
  <si>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</si>
  <si>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</si>
  <si>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</si>
  <si>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</si>
  <si>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</si>
  <si>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</si>
  <si>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</si>
  <si>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</si>
  <si>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</si>
  <si>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</si>
  <si>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</si>
  <si>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</si>
  <si>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</si>
  <si>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</si>
  <si>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</si>
  <si>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</si>
  <si>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</si>
  <si>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</si>
  <si>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</si>
  <si>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</si>
  <si>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</si>
  <si>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</si>
  <si>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</si>
  <si>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</si>
  <si>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</si>
  <si>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</si>
  <si>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</si>
  <si>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</si>
  <si>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</si>
  <si>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</si>
  <si>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</si>
  <si>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</si>
  <si>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</si>
  <si>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</si>
  <si>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</si>
  <si>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</si>
  <si>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</si>
  <si>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</si>
  <si>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</si>
  <si>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</si>
  <si>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</si>
  <si>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</si>
  <si>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</si>
  <si>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</si>
  <si>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</si>
  <si>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</si>
  <si>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</si>
  <si>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</si>
  <si>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</si>
  <si>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</si>
  <si>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</si>
  <si>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</si>
  <si>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</si>
  <si>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</si>
  <si>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</si>
  <si>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</si>
  <si>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</si>
  <si>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</si>
  <si>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</si>
  <si>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</si>
  <si>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</si>
  <si>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</si>
  <si>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</si>
  <si>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</si>
  <si>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</si>
  <si>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</si>
  <si>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</si>
  <si>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</si>
  <si>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</si>
  <si>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</si>
  <si>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</si>
  <si>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</si>
  <si>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</si>
  <si>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</si>
  <si>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</si>
  <si>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</si>
  <si>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</si>
  <si>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</si>
  <si>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</si>
  <si>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</si>
  <si>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</si>
  <si>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</si>
  <si>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</si>
  <si>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</si>
  <si>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</si>
  <si>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</si>
  <si>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</si>
  <si>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</si>
  <si>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</si>
  <si>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</si>
  <si>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</si>
  <si>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</si>
  <si>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</si>
  <si>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</si>
  <si>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</si>
  <si>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</si>
  <si>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</si>
  <si>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</si>
  <si>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</si>
  <si>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</si>
  <si>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</si>
  <si>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</si>
  <si>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</si>
  <si>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</si>
  <si>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</si>
  <si>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</si>
  <si>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</si>
  <si>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</si>
  <si>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</si>
  <si>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</si>
  <si>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</si>
  <si>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</si>
  <si>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</si>
  <si>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</si>
  <si>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</si>
  <si>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</si>
  <si>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</si>
  <si>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</si>
  <si>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</si>
  <si>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</si>
  <si>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</si>
  <si>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</si>
  <si>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</si>
  <si>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</si>
  <si>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</si>
  <si>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</si>
  <si>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</si>
  <si>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</si>
  <si>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</si>
  <si>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</si>
  <si>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</si>
  <si>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</si>
  <si>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</si>
  <si>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</si>
  <si>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</si>
  <si>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</si>
  <si>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</si>
  <si>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</si>
  <si>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</si>
  <si>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</si>
  <si>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</si>
  <si>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</si>
  <si>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</si>
  <si>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</si>
  <si>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</si>
  <si>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</si>
  <si>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</si>
  <si>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</si>
  <si>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</si>
  <si>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</si>
  <si>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</si>
  <si>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</si>
  <si>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</si>
  <si>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</si>
  <si>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</si>
  <si>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</si>
  <si>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</si>
  <si>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</si>
  <si>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</si>
  <si>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</si>
  <si>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</si>
  <si>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</si>
  <si>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</si>
  <si>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</si>
  <si>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</si>
  <si>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</si>
  <si>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</si>
  <si>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</si>
  <si>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</si>
  <si>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</si>
  <si>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</si>
  <si>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</si>
  <si>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</si>
  <si>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</si>
  <si>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</si>
  <si>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</si>
  <si>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</si>
  <si>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</si>
  <si>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</si>
  <si>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</si>
  <si>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</si>
  <si>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</si>
  <si>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</si>
  <si>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</si>
  <si>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</si>
  <si>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</si>
  <si>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</si>
  <si>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</si>
  <si>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</si>
  <si>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</si>
  <si>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</si>
  <si>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</si>
  <si>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</si>
  <si>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</si>
  <si>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</si>
  <si>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</si>
  <si>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</si>
  <si>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</si>
  <si>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</si>
  <si>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</si>
  <si>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</si>
  <si>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</si>
  <si>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</si>
  <si>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</si>
  <si>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</si>
  <si>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</si>
  <si>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</si>
  <si>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</si>
  <si>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</si>
  <si>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</si>
  <si>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</si>
  <si>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</si>
  <si>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</si>
  <si>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</si>
  <si>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</si>
  <si>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</si>
  <si>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</si>
  <si>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</si>
  <si>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</si>
  <si>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</si>
  <si>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</si>
  <si>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</si>
  <si>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</si>
  <si>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</si>
  <si>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</si>
  <si>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</si>
  <si>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</si>
  <si>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</si>
  <si>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</si>
  <si>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</si>
  <si>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</si>
  <si>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</si>
  <si>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</si>
  <si>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</si>
  <si>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</si>
  <si>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</si>
  <si>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</si>
  <si>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</si>
  <si>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</si>
  <si>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</si>
  <si>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</si>
  <si>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</si>
  <si>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</si>
  <si>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</si>
  <si>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</si>
  <si>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</si>
  <si>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</si>
  <si>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</si>
  <si>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</si>
  <si>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</si>
  <si>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</si>
  <si>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</si>
  <si>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</si>
  <si>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</si>
  <si>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</si>
  <si>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</si>
  <si>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</si>
  <si>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</si>
  <si>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</si>
  <si>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</si>
  <si>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</si>
  <si>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</si>
  <si>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</si>
  <si>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</si>
  <si>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</si>
  <si>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</si>
  <si>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</si>
  <si>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</si>
  <si>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</si>
  <si>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</si>
  <si>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</si>
  <si>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</si>
  <si>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</si>
  <si>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</si>
  <si>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</si>
  <si>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</si>
  <si>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</si>
  <si>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</si>
  <si>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</si>
  <si>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</si>
  <si>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</si>
  <si>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</si>
  <si>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</si>
  <si>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</si>
  <si>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</si>
  <si>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</si>
  <si>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</si>
  <si>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</si>
  <si>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</si>
  <si>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</si>
  <si>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</si>
  <si>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</si>
  <si>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</si>
  <si>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</si>
  <si>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</si>
  <si>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</si>
  <si>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</si>
  <si>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</si>
  <si>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</si>
  <si>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</si>
  <si>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</si>
  <si>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</si>
  <si>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</si>
  <si>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</si>
  <si>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</si>
  <si>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</si>
  <si>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</si>
  <si>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</si>
  <si>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</si>
  <si>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</si>
  <si>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</si>
  <si>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</si>
  <si>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</si>
  <si>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</si>
  <si>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</si>
  <si>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</si>
  <si>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</si>
  <si>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</si>
  <si>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</si>
  <si>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</si>
  <si>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</si>
  <si>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</si>
  <si>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</si>
  <si>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</si>
  <si>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</si>
  <si>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</si>
  <si>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</si>
  <si>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</si>
  <si>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</si>
  <si>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</si>
  <si>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</si>
  <si>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</si>
  <si>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</si>
  <si>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</si>
  <si>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</si>
  <si>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</si>
  <si>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</si>
  <si>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</si>
  <si>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</si>
  <si>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</si>
  <si>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</si>
  <si>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</si>
  <si>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</si>
  <si>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</si>
  <si>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</si>
  <si>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</si>
  <si>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</si>
  <si>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</si>
  <si>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</si>
  <si>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</si>
  <si>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</si>
  <si>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</si>
  <si>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</si>
  <si>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</si>
  <si>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</si>
  <si>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</si>
  <si>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</si>
  <si>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</si>
  <si>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</si>
  <si>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</si>
  <si>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</si>
  <si>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</si>
  <si>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</si>
  <si>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</si>
  <si>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</si>
  <si>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</si>
  <si>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</si>
  <si>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</si>
  <si>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</si>
  <si>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</si>
  <si>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</si>
  <si>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</si>
  <si>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</si>
  <si>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</si>
  <si>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</si>
  <si>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</si>
  <si>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</si>
  <si>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</si>
  <si>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</si>
  <si>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</si>
  <si>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</si>
  <si>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</si>
  <si>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</si>
  <si>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</si>
  <si>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</si>
  <si>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</si>
  <si>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</si>
  <si>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</si>
  <si>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</si>
  <si>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</si>
  <si>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</si>
  <si>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</si>
  <si>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</si>
  <si>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</si>
  <si>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</si>
  <si>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</si>
  <si>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</si>
  <si>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</si>
  <si>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</si>
  <si>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</si>
  <si>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</si>
  <si>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</si>
  <si>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</si>
  <si>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</si>
  <si>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</si>
  <si>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</si>
  <si>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</si>
  <si>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</si>
  <si>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</si>
  <si>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</si>
  <si>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</si>
  <si>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</si>
  <si>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</si>
  <si>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</si>
  <si>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</si>
  <si>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</si>
  <si>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</si>
  <si>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</si>
  <si>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</si>
  <si>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</si>
  <si>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</si>
  <si>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</si>
  <si>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</si>
  <si>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</si>
  <si>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</si>
  <si>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</si>
  <si>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</si>
  <si>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</si>
  <si>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</si>
  <si>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</si>
  <si>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</si>
  <si>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</si>
  <si>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</si>
  <si>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</si>
  <si>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</si>
  <si>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</si>
  <si>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</si>
  <si>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</si>
  <si>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</si>
  <si>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</si>
  <si>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</si>
  <si>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</si>
  <si>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</si>
  <si>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</si>
  <si>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</si>
  <si>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</si>
  <si>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</si>
  <si>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</si>
  <si>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</si>
  <si>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</si>
  <si>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</si>
  <si>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</si>
  <si>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</si>
  <si>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</si>
  <si>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</si>
  <si>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</si>
  <si>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</si>
  <si>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</si>
  <si>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</si>
  <si>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</si>
  <si>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</si>
  <si>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</si>
  <si>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</si>
  <si>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</si>
  <si>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</si>
  <si>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</si>
  <si>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</si>
  <si>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</si>
  <si>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</si>
  <si>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</si>
  <si>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</si>
  <si>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</si>
  <si>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</si>
  <si>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</si>
  <si>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</si>
  <si>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</si>
  <si>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</si>
  <si>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</si>
  <si>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</si>
  <si>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</si>
  <si>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</si>
  <si>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</si>
  <si>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</si>
  <si>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</si>
  <si>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</si>
  <si>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</si>
  <si>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</si>
  <si>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</si>
  <si>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</si>
  <si>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</si>
  <si>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</si>
  <si>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</si>
  <si>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</si>
  <si>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</si>
  <si>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</si>
  <si>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</si>
  <si>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</si>
  <si>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</si>
  <si>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</si>
  <si>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</si>
  <si>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</si>
  <si>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</si>
  <si>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</si>
  <si>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</si>
  <si>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</si>
  <si>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</si>
  <si>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</si>
  <si>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</si>
  <si>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</si>
  <si>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</si>
  <si>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</si>
  <si>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</si>
  <si>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</si>
  <si>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</si>
  <si>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</si>
  <si>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</si>
  <si>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</si>
  <si>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</si>
  <si>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</si>
  <si>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</si>
  <si>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</si>
  <si>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</si>
  <si>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</si>
  <si>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</si>
  <si>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</si>
  <si>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</si>
  <si>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</si>
  <si>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</si>
  <si>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</si>
  <si>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</si>
  <si>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</si>
  <si>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</si>
  <si>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</si>
  <si>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</si>
  <si>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</si>
  <si>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</si>
  <si>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</si>
  <si>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</si>
  <si>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</si>
  <si>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</si>
  <si>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</si>
  <si>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</si>
  <si>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</si>
  <si>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</si>
  <si>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</si>
  <si>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</si>
  <si>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</si>
  <si>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</si>
  <si>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</si>
  <si>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</si>
  <si>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</si>
  <si>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</si>
  <si>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</si>
  <si>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</si>
  <si>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</si>
  <si>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</si>
  <si>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</si>
  <si>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</si>
  <si>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</si>
  <si>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</si>
  <si>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</si>
  <si>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</si>
  <si>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</si>
  <si>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</si>
  <si>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</si>
  <si>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</si>
  <si>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</si>
  <si>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</si>
  <si>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</si>
  <si>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</si>
  <si>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</si>
  <si>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</si>
  <si>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</si>
  <si>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</si>
  <si>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</si>
  <si>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</si>
  <si>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</si>
  <si>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</si>
  <si>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</si>
  <si>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</si>
  <si>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</si>
  <si>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</si>
  <si>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</si>
  <si>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</si>
  <si>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</si>
  <si>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</si>
  <si>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</si>
  <si>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</si>
  <si>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</si>
  <si>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</si>
  <si>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</si>
  <si>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</si>
  <si>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</si>
  <si>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</si>
  <si>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</si>
  <si>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</si>
  <si>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</si>
  <si>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</si>
  <si>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</si>
  <si>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</si>
  <si>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</si>
  <si>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</si>
  <si>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</si>
  <si>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</si>
  <si>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</si>
  <si>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</si>
  <si>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</si>
  <si>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</si>
  <si>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</si>
  <si>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</si>
  <si>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</si>
  <si>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</si>
  <si>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</si>
  <si>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</si>
  <si>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</si>
  <si>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</si>
  <si>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</si>
  <si>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</si>
  <si>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</si>
  <si>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</si>
  <si>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</si>
  <si>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</si>
  <si>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</si>
  <si>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</si>
  <si>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</si>
  <si>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</si>
  <si>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</si>
  <si>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</si>
  <si>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</si>
  <si>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</si>
  <si>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</si>
  <si>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</si>
  <si>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</si>
  <si>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</si>
  <si>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</si>
  <si>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</si>
  <si>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</si>
  <si>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</si>
  <si>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</si>
  <si>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</si>
  <si>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</si>
  <si>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</si>
  <si>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</si>
  <si>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</si>
  <si>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</si>
  <si>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</si>
  <si>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</si>
  <si>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</si>
  <si>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</si>
  <si>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</si>
  <si>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</si>
  <si>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</si>
  <si>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</si>
  <si>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</si>
  <si>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</si>
  <si>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</si>
  <si>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</si>
  <si>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</si>
  <si>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</si>
  <si>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</si>
  <si>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</si>
  <si>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</si>
  <si>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</si>
  <si>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</si>
  <si>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</si>
  <si>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</si>
  <si>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</si>
  <si>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</si>
  <si>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</si>
  <si>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</si>
  <si>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</si>
  <si>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</si>
  <si>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</si>
  <si>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</si>
  <si>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</si>
  <si>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</si>
  <si>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</si>
  <si>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от _________2013 №____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</si>
  <si>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</si>
  <si>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</si>
  <si>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от ____________2013 №____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</si>
  <si>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</si>
  <si>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</si>
  <si>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</si>
  <si>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</si>
  <si>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</si>
  <si>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</si>
  <si>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</si>
  <si>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</si>
  <si>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</si>
  <si>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</si>
  <si>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</si>
  <si>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</si>
  <si>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</si>
  <si>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</si>
  <si>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</si>
  <si>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</si>
  <si>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</si>
  <si>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</si>
  <si>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Уточнено решением Думы от 31.05.2013 №343</t>
  </si>
  <si>
    <t>Бюджетные инвестиции на приобретение недвижимого имущества</t>
  </si>
  <si>
    <t>Бюджетные инвестиции на приобретение объектов недвижимого имущества казенными учреждениями</t>
  </si>
  <si>
    <t xml:space="preserve">Обеспечение мероприятий по переселению граждан из аварийного жилищного фонда  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</si>
  <si>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 (автономного округа)</t>
  </si>
  <si>
    <t>Уточнено решением Думы от 28.06.2013 №347</t>
  </si>
  <si>
    <t>2013год</t>
  </si>
  <si>
    <t>Уточнено решением Думы от28.06.2013 №347</t>
  </si>
  <si>
    <t>Изменения    (+,-)</t>
  </si>
  <si>
    <t>Приложение 7</t>
  </si>
  <si>
    <t xml:space="preserve">Программа "Профилактика правонарушений в Ханты-Мансийском автономном округе-Югре НА 2011-2013 годы" </t>
  </si>
  <si>
    <t xml:space="preserve">Подпрограмма "Профилактика правонарушений" </t>
  </si>
  <si>
    <t>1008820</t>
  </si>
  <si>
    <t>Уточнено решением Думы от 20.09.2013 №363</t>
  </si>
  <si>
    <t>Уточнено решением Думы от20.09.2013 №363</t>
  </si>
  <si>
    <t>Уточнено решением Думы от 25.10.2013 №369</t>
  </si>
  <si>
    <t>Уточнено решением Думы от25.10.2013 №369</t>
  </si>
  <si>
    <t>от 13.11.2013 №374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</si>
</sst>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9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sz val="10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12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29" xfId="1" applyFont="1" applyFill="1" applyBorder="1" applyAlignment="1">
      <alignment vertical="center"/>
    </xf>
    <xf numFmtId="0" fontId="86" fillId="0" borderId="3" xfId="1" applyFont="1" applyFill="1" applyBorder="1" applyAlignment="1">
      <alignment horizontal="center" vertical="center"/>
    </xf>
    <xf numFmtId="0" fontId="46" fillId="0" borderId="3" xfId="1" applyFont="1" applyFill="1" applyBorder="1" applyAlignment="1" applyProtection="1">
      <alignment vertical="center"/>
      <protection hidden="1"/>
    </xf>
    <xf numFmtId="0" fontId="46" fillId="0" borderId="29" xfId="1" applyFont="1" applyFill="1" applyBorder="1" applyAlignment="1" applyProtection="1">
      <alignment vertical="center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0" fontId="55" fillId="0" borderId="0" xfId="1" applyFont="1"/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0" fontId="33" fillId="0" borderId="1" xfId="1" applyFont="1" applyBorder="1" applyProtection="1"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9" fillId="0" borderId="0" xfId="1" applyFont="1" applyFill="1" applyAlignment="1">
      <alignment horizontal="right"/>
    </xf>
    <xf numFmtId="0" fontId="90" fillId="0" borderId="0" xfId="1" applyFont="1" applyFill="1" applyProtection="1">
      <protection hidden="1"/>
    </xf>
    <xf numFmtId="164" fontId="45" fillId="1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48" fillId="2" borderId="4" xfId="1" applyFont="1" applyFill="1" applyBorder="1" applyAlignment="1" applyProtection="1">
      <alignment horizontal="center" vertical="center" wrapText="1"/>
      <protection hidden="1"/>
    </xf>
    <xf numFmtId="164" fontId="48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3" xfId="1" applyFont="1" applyFill="1" applyBorder="1" applyAlignment="1">
      <alignment vertical="center"/>
    </xf>
    <xf numFmtId="164" fontId="48" fillId="2" borderId="41" xfId="1" applyNumberFormat="1" applyFont="1" applyFill="1" applyBorder="1" applyAlignment="1" applyProtection="1">
      <alignment horizontal="center" vertical="center" wrapText="1"/>
      <protection hidden="1"/>
    </xf>
    <xf numFmtId="164" fontId="54" fillId="0" borderId="0" xfId="1" applyNumberFormat="1" applyFont="1" applyFill="1"/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46" fillId="0" borderId="29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/>
      <protection hidden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  <xf numFmtId="0" fontId="42" fillId="0" borderId="0" xfId="1" applyFont="1" applyFill="1" applyAlignment="1" applyProtection="1">
      <protection hidden="1"/>
    </xf>
    <xf numFmtId="0" fontId="0" fillId="0" borderId="0" xfId="0" applyAlignment="1"/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1004" t="s">
        <v>754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</row>
    <row r="3" spans="1:23" ht="15.75" customHeight="1" x14ac:dyDescent="0.25"/>
    <row r="4" spans="1:23" s="446" customFormat="1" ht="18" customHeight="1" x14ac:dyDescent="0.25">
      <c r="A4" s="1005" t="s">
        <v>134</v>
      </c>
      <c r="B4" s="1006" t="s">
        <v>135</v>
      </c>
      <c r="C4" s="1006" t="s">
        <v>136</v>
      </c>
      <c r="D4" s="1005" t="s">
        <v>652</v>
      </c>
      <c r="E4" s="1007" t="s">
        <v>138</v>
      </c>
      <c r="F4" s="1007"/>
      <c r="G4" s="1005" t="s">
        <v>1040</v>
      </c>
      <c r="H4" s="1005"/>
      <c r="I4" s="1005"/>
      <c r="J4" s="1012" t="s">
        <v>653</v>
      </c>
      <c r="K4" s="1013"/>
      <c r="L4" s="1013"/>
      <c r="M4" s="1013"/>
      <c r="N4" s="1013"/>
      <c r="O4" s="1013"/>
      <c r="P4" s="1013"/>
      <c r="Q4" s="1013"/>
      <c r="R4" s="1013"/>
      <c r="S4" s="1014"/>
      <c r="T4" s="1008" t="s">
        <v>733</v>
      </c>
      <c r="U4" s="1005" t="s">
        <v>734</v>
      </c>
      <c r="V4" s="1005"/>
      <c r="W4" s="1005"/>
    </row>
    <row r="5" spans="1:23" s="446" customFormat="1" ht="31.5" customHeight="1" x14ac:dyDescent="0.25">
      <c r="A5" s="1005"/>
      <c r="B5" s="1006"/>
      <c r="C5" s="1006"/>
      <c r="D5" s="1005"/>
      <c r="E5" s="653"/>
      <c r="F5" s="653"/>
      <c r="G5" s="1005"/>
      <c r="H5" s="1005"/>
      <c r="I5" s="1005"/>
      <c r="J5" s="1009" t="s">
        <v>738</v>
      </c>
      <c r="K5" s="1010"/>
      <c r="L5" s="1010"/>
      <c r="M5" s="1010"/>
      <c r="N5" s="1011"/>
      <c r="O5" s="1009" t="s">
        <v>737</v>
      </c>
      <c r="P5" s="1010"/>
      <c r="Q5" s="1010"/>
      <c r="R5" s="1010"/>
      <c r="S5" s="1011"/>
      <c r="T5" s="1008"/>
      <c r="U5" s="652"/>
      <c r="V5" s="652"/>
      <c r="W5" s="652"/>
    </row>
    <row r="6" spans="1:23" s="448" customFormat="1" ht="175.5" customHeight="1" x14ac:dyDescent="0.25">
      <c r="A6" s="1005"/>
      <c r="B6" s="1006"/>
      <c r="C6" s="1006"/>
      <c r="D6" s="1005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1008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64"/>
      <c r="C2" s="1065"/>
      <c r="D2" s="1065"/>
      <c r="E2" s="1065"/>
      <c r="F2" s="1065"/>
      <c r="G2" s="1065"/>
      <c r="H2" s="1065"/>
    </row>
    <row r="3" spans="1:8" ht="38.25" customHeight="1" x14ac:dyDescent="0.25">
      <c r="A3" s="1066" t="s">
        <v>990</v>
      </c>
      <c r="B3" s="1067"/>
      <c r="C3" s="1067"/>
      <c r="D3" s="1067"/>
      <c r="E3" s="1067"/>
      <c r="F3" s="1067"/>
      <c r="G3" s="1067"/>
      <c r="H3" s="1067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61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62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62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68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58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59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59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60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69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69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70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71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72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72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73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71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72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72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72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72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72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71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72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72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73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72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72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72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72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72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72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72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73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71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72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72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72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72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72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72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72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72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72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72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72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72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72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72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61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62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62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62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63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58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59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59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59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59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59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59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60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64"/>
      <c r="C2" s="1074"/>
      <c r="D2" s="1074"/>
      <c r="E2" s="1074"/>
      <c r="F2" s="1074"/>
      <c r="G2" s="1074"/>
      <c r="H2" s="1074"/>
    </row>
    <row r="3" spans="1:8" ht="21.75" customHeight="1" x14ac:dyDescent="0.25">
      <c r="A3" s="552"/>
      <c r="B3" s="1064" t="s">
        <v>1164</v>
      </c>
      <c r="C3" s="1074"/>
      <c r="D3" s="1074"/>
      <c r="E3" s="1074"/>
      <c r="F3" s="1074"/>
      <c r="G3" s="1074"/>
      <c r="H3" s="1074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71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69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71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72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5" t="s">
        <v>949</v>
      </c>
      <c r="C2" s="1076"/>
      <c r="D2" s="1076"/>
      <c r="E2" s="1076"/>
      <c r="F2" s="1076"/>
      <c r="G2" s="1076"/>
      <c r="H2" s="1076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77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78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78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78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78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78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78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78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78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78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78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79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5" t="s">
        <v>1137</v>
      </c>
      <c r="B1" s="1085"/>
      <c r="C1" s="1085"/>
      <c r="D1" s="1085"/>
      <c r="E1" s="1085"/>
      <c r="F1" s="1085"/>
      <c r="G1" s="1085"/>
      <c r="H1" s="1085"/>
      <c r="I1" s="1085"/>
      <c r="J1" s="1085"/>
    </row>
    <row r="2" spans="1:17" x14ac:dyDescent="0.25">
      <c r="I2" s="713" t="s">
        <v>1130</v>
      </c>
    </row>
    <row r="3" spans="1:17" ht="19.5" customHeight="1" x14ac:dyDescent="0.25">
      <c r="A3" s="1081" t="s">
        <v>655</v>
      </c>
      <c r="B3" s="1081" t="s">
        <v>1105</v>
      </c>
      <c r="C3" s="1081" t="s">
        <v>901</v>
      </c>
      <c r="D3" s="1081" t="s">
        <v>1131</v>
      </c>
      <c r="E3" s="1081"/>
      <c r="F3" s="1081"/>
      <c r="G3" s="1081"/>
      <c r="H3" s="1081"/>
      <c r="I3" s="1081"/>
      <c r="J3" s="1081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1"/>
      <c r="B4" s="1081"/>
      <c r="C4" s="1081"/>
      <c r="D4" s="1081" t="s">
        <v>1132</v>
      </c>
      <c r="E4" s="1081"/>
      <c r="F4" s="1081"/>
      <c r="G4" s="1081" t="s">
        <v>1133</v>
      </c>
      <c r="H4" s="1081"/>
      <c r="I4" s="1081"/>
      <c r="J4" s="1081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1"/>
      <c r="B5" s="1081"/>
      <c r="C5" s="1081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1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82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83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83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83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83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83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83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83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83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83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83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83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83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83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83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83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83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83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83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83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83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83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83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83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83"/>
    </row>
    <row r="31" spans="1:10" x14ac:dyDescent="0.25">
      <c r="A31" s="1080" t="s">
        <v>324</v>
      </c>
      <c r="B31" s="1080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84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5" t="s">
        <v>1165</v>
      </c>
      <c r="C2" s="1076"/>
      <c r="D2" s="1076"/>
      <c r="E2" s="1076"/>
      <c r="F2" s="1076"/>
      <c r="G2" s="1076"/>
      <c r="H2" s="1076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86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86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5" t="s">
        <v>1126</v>
      </c>
      <c r="C2" s="1076"/>
      <c r="D2" s="1076"/>
      <c r="E2" s="1076"/>
      <c r="F2" s="1076"/>
      <c r="G2" s="1076"/>
      <c r="H2" s="1076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87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88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89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71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72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72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72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72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72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72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72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72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72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72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72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72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72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72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72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71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73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75" t="s">
        <v>1125</v>
      </c>
      <c r="C2" s="1092"/>
      <c r="D2" s="1092"/>
      <c r="E2" s="1092"/>
      <c r="F2" s="1092"/>
      <c r="G2" s="1092"/>
      <c r="H2" s="1092"/>
      <c r="I2" s="1092"/>
      <c r="J2" s="1092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86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86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86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86"/>
    </row>
    <row r="10" spans="1:15" s="551" customFormat="1" ht="57" customHeight="1" x14ac:dyDescent="0.3">
      <c r="A10" s="1093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86"/>
    </row>
    <row r="11" spans="1:15" s="551" customFormat="1" ht="49.5" customHeight="1" x14ac:dyDescent="0.3">
      <c r="A11" s="1093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86"/>
    </row>
    <row r="12" spans="1:15" s="551" customFormat="1" ht="48" customHeight="1" x14ac:dyDescent="0.3">
      <c r="A12" s="1093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86"/>
    </row>
    <row r="13" spans="1:15" s="551" customFormat="1" ht="42.75" customHeight="1" x14ac:dyDescent="0.3">
      <c r="A13" s="1093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86"/>
    </row>
    <row r="14" spans="1:15" s="551" customFormat="1" ht="52.5" customHeight="1" x14ac:dyDescent="0.3">
      <c r="A14" s="1093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86"/>
    </row>
    <row r="15" spans="1:15" s="551" customFormat="1" ht="50.25" customHeight="1" x14ac:dyDescent="0.3">
      <c r="A15" s="1093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86"/>
    </row>
    <row r="16" spans="1:15" s="551" customFormat="1" ht="44.25" customHeight="1" x14ac:dyDescent="0.3">
      <c r="A16" s="1093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86"/>
    </row>
    <row r="17" spans="1:10" s="551" customFormat="1" ht="61.5" customHeight="1" x14ac:dyDescent="0.3">
      <c r="A17" s="1093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86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86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86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86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86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86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86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86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86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86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86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86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86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86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86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86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86"/>
    </row>
    <row r="37" spans="1:10" s="515" customFormat="1" ht="39" customHeight="1" x14ac:dyDescent="0.3">
      <c r="A37" s="1090" t="s">
        <v>555</v>
      </c>
      <c r="B37" s="1091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5" t="s">
        <v>1141</v>
      </c>
      <c r="B1" s="1085"/>
      <c r="C1" s="1085"/>
      <c r="D1" s="1085"/>
      <c r="E1" s="1085"/>
      <c r="F1" s="1085"/>
      <c r="G1" s="1085"/>
      <c r="H1" s="1085"/>
      <c r="I1" s="1085"/>
      <c r="J1" s="1085"/>
    </row>
    <row r="2" spans="1:17" x14ac:dyDescent="0.25">
      <c r="I2" s="713" t="s">
        <v>1130</v>
      </c>
    </row>
    <row r="3" spans="1:17" ht="19.5" customHeight="1" x14ac:dyDescent="0.25">
      <c r="A3" s="1081" t="s">
        <v>655</v>
      </c>
      <c r="B3" s="1081" t="s">
        <v>1105</v>
      </c>
      <c r="C3" s="1081" t="s">
        <v>901</v>
      </c>
      <c r="D3" s="1081" t="s">
        <v>1131</v>
      </c>
      <c r="E3" s="1081"/>
      <c r="F3" s="1081"/>
      <c r="G3" s="1081"/>
      <c r="H3" s="1081"/>
      <c r="I3" s="1081"/>
      <c r="J3" s="1081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1"/>
      <c r="B4" s="1081"/>
      <c r="C4" s="1081"/>
      <c r="D4" s="1081" t="s">
        <v>1132</v>
      </c>
      <c r="E4" s="1081"/>
      <c r="F4" s="1081"/>
      <c r="G4" s="1081" t="s">
        <v>1133</v>
      </c>
      <c r="H4" s="1081"/>
      <c r="I4" s="1081"/>
      <c r="J4" s="1081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1"/>
      <c r="B5" s="1081"/>
      <c r="C5" s="1081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1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94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95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95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95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95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95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95"/>
    </row>
    <row r="13" spans="1:17" x14ac:dyDescent="0.25">
      <c r="A13" s="1080" t="s">
        <v>324</v>
      </c>
      <c r="B13" s="1080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96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1226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22" t="s">
        <v>654</v>
      </c>
      <c r="B5" s="1022"/>
      <c r="C5" s="1022"/>
      <c r="D5" s="1022"/>
      <c r="E5" s="1022"/>
      <c r="F5" s="1022"/>
      <c r="G5" s="1022"/>
      <c r="H5" s="1022"/>
      <c r="I5" s="1022"/>
      <c r="J5" s="1022"/>
    </row>
    <row r="6" spans="1:10" s="234" customFormat="1" ht="40.5" customHeight="1" x14ac:dyDescent="0.25">
      <c r="A6" s="1023" t="s">
        <v>655</v>
      </c>
      <c r="B6" s="1026" t="s">
        <v>353</v>
      </c>
      <c r="C6" s="1026" t="s">
        <v>656</v>
      </c>
      <c r="D6" s="1026" t="s">
        <v>657</v>
      </c>
      <c r="E6" s="1026" t="s">
        <v>658</v>
      </c>
      <c r="F6" s="1026" t="s">
        <v>544</v>
      </c>
      <c r="G6" s="1027" t="s">
        <v>659</v>
      </c>
      <c r="H6" s="1015" t="s">
        <v>660</v>
      </c>
      <c r="I6" s="1016"/>
      <c r="J6" s="1017"/>
    </row>
    <row r="7" spans="1:10" s="234" customFormat="1" ht="25.5" customHeight="1" x14ac:dyDescent="0.25">
      <c r="A7" s="1024"/>
      <c r="B7" s="1026"/>
      <c r="C7" s="1026"/>
      <c r="D7" s="1026"/>
      <c r="E7" s="1026"/>
      <c r="F7" s="1026"/>
      <c r="G7" s="1027"/>
      <c r="H7" s="1015" t="s">
        <v>543</v>
      </c>
      <c r="I7" s="1016"/>
      <c r="J7" s="1017"/>
    </row>
    <row r="8" spans="1:10" s="234" customFormat="1" ht="40.5" customHeight="1" x14ac:dyDescent="0.25">
      <c r="A8" s="1025"/>
      <c r="B8" s="1026"/>
      <c r="C8" s="1026"/>
      <c r="D8" s="1026"/>
      <c r="E8" s="1026"/>
      <c r="F8" s="1026"/>
      <c r="G8" s="1027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1018"/>
      <c r="B10" s="1019"/>
      <c r="C10" s="1019"/>
      <c r="D10" s="1019"/>
      <c r="E10" s="1019"/>
      <c r="F10" s="1019"/>
      <c r="G10" s="1019"/>
      <c r="H10" s="1019"/>
      <c r="I10" s="1019"/>
      <c r="J10" s="1019"/>
    </row>
    <row r="11" spans="1:10" s="237" customFormat="1" ht="50.25" customHeight="1" x14ac:dyDescent="0.25">
      <c r="A11" s="251" t="s">
        <v>663</v>
      </c>
      <c r="B11" s="755" t="s">
        <v>1193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1192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1229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1194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1195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1196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1190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1236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1237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1240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1241</v>
      </c>
      <c r="C55" s="247" t="s">
        <v>1256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1241</v>
      </c>
      <c r="C56" s="247" t="s">
        <v>1238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1241</v>
      </c>
      <c r="C57" s="247" t="s">
        <v>1258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1188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1189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1235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1231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1183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1230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1233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1191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1184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1186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1197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1198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1199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1020" t="s">
        <v>693</v>
      </c>
      <c r="B125" s="1021"/>
      <c r="C125" s="1021"/>
      <c r="D125" s="1021"/>
      <c r="E125" s="1021"/>
      <c r="F125" s="1021"/>
      <c r="G125" s="1021"/>
      <c r="H125" s="1021"/>
      <c r="I125" s="1021"/>
      <c r="J125" s="1021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1187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1182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1185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100" t="s">
        <v>134</v>
      </c>
      <c r="B3" s="1101" t="s">
        <v>135</v>
      </c>
      <c r="C3" s="1101" t="s">
        <v>136</v>
      </c>
      <c r="D3" s="1100" t="s">
        <v>20</v>
      </c>
      <c r="E3" s="1100" t="s">
        <v>113</v>
      </c>
      <c r="F3" s="1100" t="s">
        <v>137</v>
      </c>
      <c r="G3" s="1098" t="s">
        <v>147</v>
      </c>
      <c r="H3" s="1099" t="s">
        <v>138</v>
      </c>
      <c r="I3" s="1099"/>
      <c r="J3" s="1098" t="s">
        <v>140</v>
      </c>
      <c r="K3" s="1099" t="s">
        <v>138</v>
      </c>
      <c r="L3" s="1099"/>
      <c r="M3" s="1099"/>
      <c r="N3" s="1099"/>
      <c r="O3" s="1099"/>
      <c r="P3" s="1099"/>
      <c r="Q3" s="1099"/>
      <c r="R3" s="1099"/>
      <c r="S3" s="1099"/>
      <c r="T3" s="1099"/>
      <c r="U3" s="44"/>
      <c r="V3" s="44"/>
      <c r="W3" s="44"/>
      <c r="X3" s="44"/>
      <c r="Y3" s="44"/>
      <c r="Z3" s="1098" t="s">
        <v>29</v>
      </c>
      <c r="AA3" s="1099" t="s">
        <v>138</v>
      </c>
      <c r="AB3" s="1099"/>
    </row>
    <row r="4" spans="1:28" s="4" customFormat="1" ht="18.75" customHeight="1" x14ac:dyDescent="0.25">
      <c r="A4" s="1100"/>
      <c r="B4" s="1101"/>
      <c r="C4" s="1101"/>
      <c r="D4" s="1100"/>
      <c r="E4" s="1100"/>
      <c r="F4" s="1100"/>
      <c r="G4" s="1098"/>
      <c r="H4" s="44"/>
      <c r="I4" s="44"/>
      <c r="J4" s="1098"/>
      <c r="K4" s="1102" t="s">
        <v>139</v>
      </c>
      <c r="L4" s="1100" t="s">
        <v>138</v>
      </c>
      <c r="M4" s="1100"/>
      <c r="N4" s="1100"/>
      <c r="O4" s="1100"/>
      <c r="P4" s="1100"/>
      <c r="Q4" s="1100"/>
      <c r="R4" s="1100"/>
      <c r="S4" s="1100"/>
      <c r="T4" s="1102" t="s">
        <v>103</v>
      </c>
      <c r="U4" s="5"/>
      <c r="V4" s="5"/>
      <c r="W4" s="5"/>
      <c r="X4" s="5"/>
      <c r="Y4" s="5"/>
      <c r="Z4" s="1098"/>
      <c r="AA4" s="44"/>
      <c r="AB4" s="44"/>
    </row>
    <row r="5" spans="1:28" s="6" customFormat="1" ht="100.5" customHeight="1" x14ac:dyDescent="0.25">
      <c r="A5" s="1100"/>
      <c r="B5" s="1101"/>
      <c r="C5" s="1101"/>
      <c r="D5" s="1100"/>
      <c r="E5" s="1100"/>
      <c r="F5" s="1100"/>
      <c r="G5" s="1098"/>
      <c r="H5" s="5" t="s">
        <v>139</v>
      </c>
      <c r="I5" s="5" t="s">
        <v>103</v>
      </c>
      <c r="J5" s="1098"/>
      <c r="K5" s="1102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2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098" t="s">
        <v>147</v>
      </c>
      <c r="H4" s="1103" t="s">
        <v>138</v>
      </c>
      <c r="I4" s="1104"/>
      <c r="J4" s="1098" t="s">
        <v>140</v>
      </c>
      <c r="K4" s="1103" t="s">
        <v>138</v>
      </c>
      <c r="L4" s="1105"/>
      <c r="M4" s="1105"/>
      <c r="N4" s="1105"/>
      <c r="O4" s="1105"/>
      <c r="P4" s="1105"/>
      <c r="Q4" s="1105"/>
      <c r="R4" s="1105"/>
      <c r="S4" s="1105"/>
      <c r="T4" s="1104"/>
      <c r="U4" s="44"/>
      <c r="V4" s="44"/>
      <c r="W4" s="44"/>
      <c r="X4" s="44"/>
      <c r="Y4" s="44"/>
      <c r="Z4" s="1098" t="s">
        <v>29</v>
      </c>
      <c r="AA4" s="1103" t="s">
        <v>138</v>
      </c>
      <c r="AB4" s="1104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098"/>
      <c r="H5" s="44"/>
      <c r="I5" s="44"/>
      <c r="J5" s="1098"/>
      <c r="K5" s="1102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2" t="s">
        <v>103</v>
      </c>
      <c r="U5" s="5"/>
      <c r="V5" s="5"/>
      <c r="W5" s="5"/>
      <c r="X5" s="5"/>
      <c r="Y5" s="5"/>
      <c r="Z5" s="1098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098"/>
      <c r="H6" s="5" t="s">
        <v>139</v>
      </c>
      <c r="I6" s="5" t="s">
        <v>103</v>
      </c>
      <c r="J6" s="1098"/>
      <c r="K6" s="1102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2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098" t="s">
        <v>147</v>
      </c>
      <c r="H4" s="1103" t="s">
        <v>138</v>
      </c>
      <c r="I4" s="1104"/>
      <c r="J4" s="1098" t="s">
        <v>140</v>
      </c>
      <c r="K4" s="1103" t="s">
        <v>138</v>
      </c>
      <c r="L4" s="1105"/>
      <c r="M4" s="1105"/>
      <c r="N4" s="1105"/>
      <c r="O4" s="1105"/>
      <c r="P4" s="1105"/>
      <c r="Q4" s="1105"/>
      <c r="R4" s="1105"/>
      <c r="S4" s="1105"/>
      <c r="T4" s="1104"/>
      <c r="U4" s="44"/>
      <c r="V4" s="44"/>
      <c r="W4" s="44"/>
      <c r="X4" s="44"/>
      <c r="Y4" s="44"/>
      <c r="Z4" s="1098" t="s">
        <v>29</v>
      </c>
      <c r="AA4" s="1103" t="s">
        <v>138</v>
      </c>
      <c r="AB4" s="1104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098"/>
      <c r="H5" s="44"/>
      <c r="I5" s="44"/>
      <c r="J5" s="1098"/>
      <c r="K5" s="1102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2" t="s">
        <v>103</v>
      </c>
      <c r="U5" s="5"/>
      <c r="V5" s="5"/>
      <c r="W5" s="5"/>
      <c r="X5" s="5"/>
      <c r="Y5" s="5"/>
      <c r="Z5" s="1098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098"/>
      <c r="H6" s="5" t="s">
        <v>139</v>
      </c>
      <c r="I6" s="5" t="s">
        <v>103</v>
      </c>
      <c r="J6" s="1098"/>
      <c r="K6" s="1102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2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7" t="s">
        <v>508</v>
      </c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0" t="s">
        <v>134</v>
      </c>
      <c r="B4" s="1101" t="s">
        <v>135</v>
      </c>
      <c r="C4" s="1101" t="s">
        <v>136</v>
      </c>
      <c r="D4" s="1100" t="s">
        <v>20</v>
      </c>
      <c r="E4" s="1100" t="s">
        <v>113</v>
      </c>
      <c r="F4" s="1100" t="s">
        <v>137</v>
      </c>
      <c r="G4" s="1098" t="s">
        <v>147</v>
      </c>
      <c r="H4" s="1103" t="s">
        <v>138</v>
      </c>
      <c r="I4" s="1104"/>
      <c r="J4" s="1098" t="s">
        <v>140</v>
      </c>
      <c r="K4" s="1103" t="s">
        <v>138</v>
      </c>
      <c r="L4" s="1105"/>
      <c r="M4" s="1105"/>
      <c r="N4" s="1105"/>
      <c r="O4" s="1105"/>
      <c r="P4" s="1105"/>
      <c r="Q4" s="1105"/>
      <c r="R4" s="1105"/>
      <c r="S4" s="1105"/>
      <c r="T4" s="1104"/>
      <c r="U4" s="44"/>
      <c r="V4" s="44"/>
      <c r="W4" s="44"/>
      <c r="X4" s="44"/>
      <c r="Y4" s="44"/>
      <c r="Z4" s="1098" t="s">
        <v>29</v>
      </c>
      <c r="AA4" s="1103" t="s">
        <v>138</v>
      </c>
      <c r="AB4" s="1104"/>
    </row>
    <row r="5" spans="1:28" s="4" customFormat="1" ht="18.75" customHeight="1" x14ac:dyDescent="0.25">
      <c r="A5" s="1100"/>
      <c r="B5" s="1101"/>
      <c r="C5" s="1101"/>
      <c r="D5" s="1100"/>
      <c r="E5" s="1100"/>
      <c r="F5" s="1100"/>
      <c r="G5" s="1098"/>
      <c r="H5" s="44"/>
      <c r="I5" s="44"/>
      <c r="J5" s="1098"/>
      <c r="K5" s="1102" t="s">
        <v>139</v>
      </c>
      <c r="L5" s="1100" t="s">
        <v>138</v>
      </c>
      <c r="M5" s="1100"/>
      <c r="N5" s="1100"/>
      <c r="O5" s="1100"/>
      <c r="P5" s="1100"/>
      <c r="Q5" s="1100"/>
      <c r="R5" s="1100"/>
      <c r="S5" s="1100"/>
      <c r="T5" s="1102" t="s">
        <v>103</v>
      </c>
      <c r="U5" s="5"/>
      <c r="V5" s="5"/>
      <c r="W5" s="5"/>
      <c r="X5" s="5"/>
      <c r="Y5" s="5"/>
      <c r="Z5" s="1098"/>
      <c r="AA5" s="44"/>
      <c r="AB5" s="44"/>
    </row>
    <row r="6" spans="1:28" s="6" customFormat="1" ht="100.5" customHeight="1" x14ac:dyDescent="0.25">
      <c r="A6" s="1100"/>
      <c r="B6" s="1101"/>
      <c r="C6" s="1101"/>
      <c r="D6" s="1100"/>
      <c r="E6" s="1100"/>
      <c r="F6" s="1100"/>
      <c r="G6" s="1098"/>
      <c r="H6" s="5" t="s">
        <v>139</v>
      </c>
      <c r="I6" s="5" t="s">
        <v>103</v>
      </c>
      <c r="J6" s="1098"/>
      <c r="K6" s="1102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2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106" t="s">
        <v>848</v>
      </c>
      <c r="B2" s="1106"/>
      <c r="C2" s="1106"/>
      <c r="D2" s="1106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111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112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112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112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112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112"/>
    </row>
    <row r="15" spans="1:5" ht="20.25" customHeight="1" x14ac:dyDescent="0.25">
      <c r="A15" s="406" t="s">
        <v>830</v>
      </c>
      <c r="B15" s="390" t="s">
        <v>86</v>
      </c>
      <c r="C15" s="423"/>
      <c r="D15" s="1112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112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112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112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112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112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113"/>
    </row>
    <row r="22" spans="1:5" ht="26.25" hidden="1" customHeight="1" outlineLevel="1" x14ac:dyDescent="0.25">
      <c r="A22" s="1116" t="s">
        <v>839</v>
      </c>
      <c r="B22" s="1117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114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107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115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107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108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109" t="s">
        <v>828</v>
      </c>
      <c r="B39" s="1110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0"/>
  <sheetViews>
    <sheetView view="pageBreakPreview" zoomScaleNormal="100" zoomScaleSheetLayoutView="100" workbookViewId="0">
      <selection activeCell="Q82" sqref="Q82"/>
    </sheetView>
  </sheetViews>
  <sheetFormatPr defaultColWidth="9.140625" defaultRowHeight="15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2" style="943" customWidth="1" collapsed="1"/>
    <col min="10" max="11" width="12" style="943" customWidth="1"/>
    <col min="12" max="12" width="12.28515625" style="892" customWidth="1"/>
    <col min="13" max="13" width="11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1287</v>
      </c>
      <c r="J1" s="890"/>
      <c r="K1" s="890"/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  <c r="K2" s="890"/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74"/>
      <c r="I3" s="972" t="s">
        <v>352</v>
      </c>
      <c r="J3" s="978"/>
      <c r="K3" s="978"/>
      <c r="L3" s="972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1278</v>
      </c>
      <c r="J4" s="890"/>
      <c r="K4" s="890"/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893"/>
      <c r="M5" s="893"/>
    </row>
    <row r="6" spans="1:15" s="898" customFormat="1" ht="33" customHeight="1" x14ac:dyDescent="0.25">
      <c r="A6" s="1044" t="s">
        <v>1269</v>
      </c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</row>
    <row r="7" spans="1:15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761"/>
      <c r="M7" s="870" t="s">
        <v>719</v>
      </c>
    </row>
    <row r="8" spans="1:15" s="925" customFormat="1" ht="29.25" customHeight="1" x14ac:dyDescent="0.2">
      <c r="A8" s="1031" t="s">
        <v>353</v>
      </c>
      <c r="B8" s="1033" t="s">
        <v>544</v>
      </c>
      <c r="C8" s="1051" t="s">
        <v>354</v>
      </c>
      <c r="D8" s="1033" t="s">
        <v>355</v>
      </c>
      <c r="E8" s="1034" t="s">
        <v>545</v>
      </c>
      <c r="F8" s="1034" t="s">
        <v>546</v>
      </c>
      <c r="G8" s="981" t="s">
        <v>720</v>
      </c>
      <c r="H8" s="982"/>
      <c r="I8" s="1118" t="s">
        <v>720</v>
      </c>
      <c r="J8" s="1118"/>
      <c r="K8" s="1119"/>
      <c r="L8" s="1034" t="s">
        <v>721</v>
      </c>
      <c r="M8" s="1034" t="s">
        <v>1259</v>
      </c>
    </row>
    <row r="9" spans="1:15" s="925" customFormat="1" ht="63.75" customHeight="1" x14ac:dyDescent="0.2">
      <c r="A9" s="1031"/>
      <c r="B9" s="1033"/>
      <c r="C9" s="1051"/>
      <c r="D9" s="1033"/>
      <c r="E9" s="1034"/>
      <c r="F9" s="1034"/>
      <c r="G9" s="305" t="s">
        <v>1291</v>
      </c>
      <c r="H9" s="316" t="s">
        <v>735</v>
      </c>
      <c r="I9" s="305" t="s">
        <v>1297</v>
      </c>
      <c r="J9" s="316" t="s">
        <v>735</v>
      </c>
      <c r="K9" s="305" t="s">
        <v>736</v>
      </c>
      <c r="L9" s="1034"/>
      <c r="M9" s="1034"/>
    </row>
    <row r="10" spans="1:15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26">
        <v>7</v>
      </c>
      <c r="H10" s="778">
        <v>8</v>
      </c>
      <c r="I10" s="926">
        <v>9</v>
      </c>
      <c r="J10" s="926"/>
      <c r="K10" s="926"/>
      <c r="L10" s="778">
        <v>10</v>
      </c>
      <c r="M10" s="926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SUM(J12+J83+J129)</f>
        <v>0</v>
      </c>
      <c r="K11" s="856">
        <f>I11+J11</f>
        <v>18427.199999999997</v>
      </c>
      <c r="L11" s="856">
        <f>SUM(L12+L83)</f>
        <v>126.4</v>
      </c>
      <c r="M11" s="856">
        <f>SUM(M12+M83)</f>
        <v>126.4</v>
      </c>
      <c r="O11" s="928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SUM(J29+J48+J13+J73+J36+J78)</f>
        <v>0</v>
      </c>
      <c r="K12" s="856">
        <f t="shared" ref="K12:K15" si="1">I12+J12</f>
        <v>11692.699999999999</v>
      </c>
      <c r="L12" s="859">
        <f>SUM(L29+L48)</f>
        <v>126.4</v>
      </c>
      <c r="M12" s="859">
        <f>SUM(M29+M48)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>
        <f>SUM(J14+J25)</f>
        <v>0</v>
      </c>
      <c r="K13" s="856">
        <f t="shared" si="1"/>
        <v>1631.9999999999998</v>
      </c>
      <c r="L13" s="859"/>
      <c r="M13" s="859"/>
    </row>
    <row r="14" spans="1:15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77">
        <f t="shared" si="0"/>
        <v>1456.1</v>
      </c>
      <c r="J14" s="861">
        <f>SUM(J15)</f>
        <v>0</v>
      </c>
      <c r="K14" s="977">
        <f t="shared" si="1"/>
        <v>1456.1</v>
      </c>
      <c r="L14" s="861"/>
      <c r="M14" s="861"/>
    </row>
    <row r="15" spans="1:15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77">
        <f t="shared" si="0"/>
        <v>1456.1</v>
      </c>
      <c r="J15" s="861">
        <f>SUM(J20)</f>
        <v>0</v>
      </c>
      <c r="K15" s="977">
        <f t="shared" si="1"/>
        <v>1456.1</v>
      </c>
      <c r="L15" s="861"/>
      <c r="M15" s="861"/>
    </row>
    <row r="16" spans="1:15" ht="16.5" customHeight="1" x14ac:dyDescent="0.25">
      <c r="A16" s="753" t="s">
        <v>1293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K16" si="2">H17</f>
        <v>0</v>
      </c>
      <c r="I16" s="861">
        <f t="shared" si="2"/>
        <v>27.3</v>
      </c>
      <c r="J16" s="861">
        <f t="shared" si="2"/>
        <v>0</v>
      </c>
      <c r="K16" s="861">
        <f t="shared" si="2"/>
        <v>27.3</v>
      </c>
      <c r="L16" s="861"/>
      <c r="M16" s="861"/>
    </row>
    <row r="17" spans="1:15" ht="21" customHeight="1" x14ac:dyDescent="0.25">
      <c r="A17" s="753" t="s">
        <v>1294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>
        <f>I17+J17</f>
        <v>27.3</v>
      </c>
      <c r="L17" s="861"/>
      <c r="M17" s="861"/>
    </row>
    <row r="18" spans="1:15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77">
        <f t="shared" si="0"/>
        <v>100</v>
      </c>
      <c r="J18" s="861">
        <f>SUM(J19)</f>
        <v>0</v>
      </c>
      <c r="K18" s="977">
        <f t="shared" ref="K18:K24" si="3">I18+J18</f>
        <v>100</v>
      </c>
      <c r="L18" s="861">
        <f t="shared" ref="L18:M18" si="4">SUM(L19)</f>
        <v>0</v>
      </c>
      <c r="M18" s="861">
        <f t="shared" si="4"/>
        <v>0</v>
      </c>
    </row>
    <row r="19" spans="1:15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77">
        <f t="shared" si="0"/>
        <v>100</v>
      </c>
      <c r="J19" s="861"/>
      <c r="K19" s="977">
        <f t="shared" si="3"/>
        <v>100</v>
      </c>
      <c r="L19" s="861"/>
      <c r="M19" s="861"/>
    </row>
    <row r="20" spans="1:15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77">
        <f t="shared" si="0"/>
        <v>1328.8</v>
      </c>
      <c r="J20" s="861">
        <f>SUM(J21+J23)</f>
        <v>0</v>
      </c>
      <c r="K20" s="977">
        <f t="shared" si="3"/>
        <v>1328.8</v>
      </c>
      <c r="L20" s="861"/>
      <c r="M20" s="861"/>
      <c r="O20" s="929"/>
    </row>
    <row r="21" spans="1:15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77">
        <f t="shared" si="0"/>
        <v>1027.3000000000002</v>
      </c>
      <c r="J21" s="861">
        <f>SUM(J22)</f>
        <v>0</v>
      </c>
      <c r="K21" s="977">
        <f t="shared" si="3"/>
        <v>1027.3000000000002</v>
      </c>
      <c r="L21" s="861"/>
      <c r="M21" s="861"/>
    </row>
    <row r="22" spans="1:15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77">
        <f t="shared" si="0"/>
        <v>1027.3000000000002</v>
      </c>
      <c r="J22" s="861"/>
      <c r="K22" s="977">
        <f t="shared" si="3"/>
        <v>1027.3000000000002</v>
      </c>
      <c r="L22" s="861"/>
      <c r="M22" s="861"/>
    </row>
    <row r="23" spans="1:15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77">
        <f t="shared" si="0"/>
        <v>301.5</v>
      </c>
      <c r="J23" s="861">
        <f>SUM(J24)</f>
        <v>0</v>
      </c>
      <c r="K23" s="977">
        <f t="shared" si="3"/>
        <v>301.5</v>
      </c>
      <c r="L23" s="861"/>
      <c r="M23" s="861"/>
    </row>
    <row r="24" spans="1:15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77">
        <f t="shared" si="0"/>
        <v>301.5</v>
      </c>
      <c r="J24" s="861"/>
      <c r="K24" s="977">
        <f t="shared" si="3"/>
        <v>301.5</v>
      </c>
      <c r="L24" s="861"/>
      <c r="M24" s="861"/>
    </row>
    <row r="25" spans="1:15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K25" si="5">H26</f>
        <v>0</v>
      </c>
      <c r="I25" s="859">
        <f t="shared" si="5"/>
        <v>175.89999999999998</v>
      </c>
      <c r="J25" s="859">
        <f t="shared" si="5"/>
        <v>0</v>
      </c>
      <c r="K25" s="859">
        <f t="shared" si="5"/>
        <v>175.89999999999998</v>
      </c>
      <c r="L25" s="859"/>
      <c r="M25" s="859"/>
    </row>
    <row r="26" spans="1:15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6">SUM(G26:H26)</f>
        <v>175.89999999999998</v>
      </c>
      <c r="J26" s="861">
        <f>SUM(J27:J28)</f>
        <v>0</v>
      </c>
      <c r="K26" s="861">
        <f t="shared" ref="K26:K27" si="7">SUM(I26:J26)</f>
        <v>175.89999999999998</v>
      </c>
      <c r="L26" s="861"/>
      <c r="M26" s="861"/>
    </row>
    <row r="27" spans="1:15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6"/>
        <v>1.2</v>
      </c>
      <c r="J27" s="861"/>
      <c r="K27" s="861">
        <f t="shared" si="7"/>
        <v>1.2</v>
      </c>
      <c r="L27" s="861"/>
      <c r="M27" s="861"/>
    </row>
    <row r="28" spans="1:15" ht="41.25" customHeight="1" x14ac:dyDescent="0.25">
      <c r="A28" s="319" t="s">
        <v>1270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>
        <f>SUM(I28:J28)</f>
        <v>174.7</v>
      </c>
      <c r="L28" s="861"/>
      <c r="M28" s="861"/>
    </row>
    <row r="29" spans="1:15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J33" si="8">G30</f>
        <v>5754.3</v>
      </c>
      <c r="H29" s="859">
        <f t="shared" si="8"/>
        <v>0</v>
      </c>
      <c r="I29" s="856">
        <f t="shared" si="0"/>
        <v>5754.3</v>
      </c>
      <c r="J29" s="859">
        <f t="shared" si="8"/>
        <v>0</v>
      </c>
      <c r="K29" s="856">
        <f t="shared" ref="K29:K34" si="9">I29+J29</f>
        <v>5754.3</v>
      </c>
      <c r="L29" s="859"/>
      <c r="M29" s="859"/>
    </row>
    <row r="30" spans="1:15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8"/>
        <v>5754.3</v>
      </c>
      <c r="H30" s="859">
        <f t="shared" si="8"/>
        <v>0</v>
      </c>
      <c r="I30" s="856">
        <f t="shared" si="0"/>
        <v>5754.3</v>
      </c>
      <c r="J30" s="859">
        <f t="shared" si="8"/>
        <v>0</v>
      </c>
      <c r="K30" s="856">
        <f t="shared" si="9"/>
        <v>5754.3</v>
      </c>
      <c r="L30" s="859"/>
      <c r="M30" s="859"/>
    </row>
    <row r="31" spans="1:15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8"/>
        <v>5754.3</v>
      </c>
      <c r="H31" s="861">
        <f t="shared" si="8"/>
        <v>0</v>
      </c>
      <c r="I31" s="977">
        <f t="shared" si="0"/>
        <v>5754.3</v>
      </c>
      <c r="J31" s="861">
        <f t="shared" si="8"/>
        <v>0</v>
      </c>
      <c r="K31" s="977">
        <f t="shared" si="9"/>
        <v>5754.3</v>
      </c>
      <c r="L31" s="861"/>
      <c r="M31" s="861"/>
    </row>
    <row r="32" spans="1:15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8"/>
        <v>5754.3</v>
      </c>
      <c r="H32" s="861">
        <f t="shared" si="8"/>
        <v>0</v>
      </c>
      <c r="I32" s="977">
        <f t="shared" si="0"/>
        <v>5754.3</v>
      </c>
      <c r="J32" s="861">
        <f t="shared" si="8"/>
        <v>0</v>
      </c>
      <c r="K32" s="977">
        <f t="shared" si="9"/>
        <v>5754.3</v>
      </c>
      <c r="L32" s="861"/>
      <c r="M32" s="861"/>
    </row>
    <row r="33" spans="1:13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8"/>
        <v>5754.3</v>
      </c>
      <c r="H33" s="861">
        <f t="shared" si="8"/>
        <v>0</v>
      </c>
      <c r="I33" s="977">
        <f t="shared" si="0"/>
        <v>5754.3</v>
      </c>
      <c r="J33" s="861">
        <f t="shared" si="8"/>
        <v>0</v>
      </c>
      <c r="K33" s="977">
        <f t="shared" si="9"/>
        <v>5754.3</v>
      </c>
      <c r="L33" s="861"/>
      <c r="M33" s="861"/>
    </row>
    <row r="34" spans="1:13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77">
        <f t="shared" si="0"/>
        <v>5754.3</v>
      </c>
      <c r="J34" s="861"/>
      <c r="K34" s="977">
        <f t="shared" si="9"/>
        <v>5754.3</v>
      </c>
      <c r="L34" s="861"/>
      <c r="M34" s="861"/>
    </row>
    <row r="35" spans="1:13" ht="17.25" customHeight="1" x14ac:dyDescent="0.25">
      <c r="A35" s="367" t="s">
        <v>1279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:K35" si="10">SUM(I36)</f>
        <v>2885.3</v>
      </c>
      <c r="J35" s="859">
        <f>SUM(J36)</f>
        <v>0</v>
      </c>
      <c r="K35" s="859">
        <f t="shared" si="10"/>
        <v>2885.3</v>
      </c>
      <c r="L35" s="859"/>
      <c r="M35" s="859"/>
    </row>
    <row r="36" spans="1:13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>
        <f>SUM(J37)</f>
        <v>0</v>
      </c>
      <c r="K36" s="856">
        <f t="shared" ref="K36" si="11">I36+J36</f>
        <v>2885.3</v>
      </c>
      <c r="L36" s="859"/>
      <c r="M36" s="859"/>
    </row>
    <row r="37" spans="1:13" s="898" customFormat="1" ht="21" customHeight="1" x14ac:dyDescent="0.25">
      <c r="A37" s="754" t="s">
        <v>1280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:K37" si="12">SUM(I38+I40)</f>
        <v>2885.3</v>
      </c>
      <c r="J37" s="861">
        <f>SUM(J38+J40)</f>
        <v>0</v>
      </c>
      <c r="K37" s="861">
        <f t="shared" si="12"/>
        <v>2885.3</v>
      </c>
      <c r="L37" s="859"/>
      <c r="M37" s="859"/>
    </row>
    <row r="38" spans="1:13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76">
        <f>SUM(G38:H38)</f>
        <v>1921</v>
      </c>
      <c r="J38" s="861">
        <f>SUM(J39)</f>
        <v>0</v>
      </c>
      <c r="K38" s="976">
        <f>SUM(I38:J38)</f>
        <v>1921</v>
      </c>
      <c r="L38" s="859"/>
      <c r="M38" s="859"/>
    </row>
    <row r="39" spans="1:13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76">
        <f t="shared" ref="I39:I41" si="13">SUM(G39:H39)</f>
        <v>1921</v>
      </c>
      <c r="J39" s="861"/>
      <c r="K39" s="976">
        <f t="shared" ref="K39:K41" si="14">SUM(I39:J39)</f>
        <v>1921</v>
      </c>
      <c r="L39" s="859"/>
      <c r="M39" s="859"/>
    </row>
    <row r="40" spans="1:13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76">
        <f t="shared" si="13"/>
        <v>964.3</v>
      </c>
      <c r="J40" s="861">
        <f>SUM(J41)</f>
        <v>0</v>
      </c>
      <c r="K40" s="976">
        <f t="shared" si="14"/>
        <v>964.3</v>
      </c>
      <c r="L40" s="859"/>
      <c r="M40" s="859"/>
    </row>
    <row r="41" spans="1:13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76">
        <f t="shared" si="13"/>
        <v>964.3</v>
      </c>
      <c r="J41" s="861"/>
      <c r="K41" s="976">
        <f t="shared" si="14"/>
        <v>964.3</v>
      </c>
      <c r="L41" s="859"/>
      <c r="M41" s="859"/>
    </row>
    <row r="42" spans="1:13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15">SUM(G43)</f>
        <v>0</v>
      </c>
      <c r="H42" s="861"/>
      <c r="I42" s="856">
        <f t="shared" si="0"/>
        <v>0</v>
      </c>
      <c r="J42" s="861"/>
      <c r="K42" s="856">
        <f t="shared" ref="K42:K63" si="16">I42+J42</f>
        <v>0</v>
      </c>
      <c r="L42" s="861">
        <v>0</v>
      </c>
      <c r="M42" s="861">
        <v>0</v>
      </c>
    </row>
    <row r="43" spans="1:13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15"/>
        <v>0</v>
      </c>
      <c r="H43" s="861"/>
      <c r="I43" s="856">
        <f t="shared" si="0"/>
        <v>0</v>
      </c>
      <c r="J43" s="861"/>
      <c r="K43" s="856">
        <f t="shared" si="16"/>
        <v>0</v>
      </c>
      <c r="L43" s="861">
        <v>0</v>
      </c>
      <c r="M43" s="861">
        <v>0</v>
      </c>
    </row>
    <row r="44" spans="1:13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15"/>
        <v>0</v>
      </c>
      <c r="H44" s="861"/>
      <c r="I44" s="856">
        <f t="shared" si="0"/>
        <v>0</v>
      </c>
      <c r="J44" s="861"/>
      <c r="K44" s="856">
        <f t="shared" si="16"/>
        <v>0</v>
      </c>
      <c r="L44" s="861">
        <v>0</v>
      </c>
      <c r="M44" s="861">
        <v>0</v>
      </c>
    </row>
    <row r="45" spans="1:13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15"/>
        <v>0</v>
      </c>
      <c r="H45" s="861"/>
      <c r="I45" s="856">
        <f t="shared" si="0"/>
        <v>0</v>
      </c>
      <c r="J45" s="861"/>
      <c r="K45" s="856">
        <f t="shared" si="16"/>
        <v>0</v>
      </c>
      <c r="L45" s="861"/>
      <c r="M45" s="861"/>
    </row>
    <row r="46" spans="1:13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15"/>
        <v>0</v>
      </c>
      <c r="H46" s="861"/>
      <c r="I46" s="856">
        <f t="shared" si="0"/>
        <v>0</v>
      </c>
      <c r="J46" s="861"/>
      <c r="K46" s="856">
        <f t="shared" si="16"/>
        <v>0</v>
      </c>
      <c r="L46" s="861">
        <v>0</v>
      </c>
      <c r="M46" s="861">
        <v>0</v>
      </c>
    </row>
    <row r="47" spans="1:13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/>
      <c r="K47" s="856">
        <f t="shared" si="16"/>
        <v>0</v>
      </c>
      <c r="L47" s="861">
        <v>0</v>
      </c>
      <c r="M47" s="861">
        <v>0</v>
      </c>
    </row>
    <row r="48" spans="1:13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0</v>
      </c>
      <c r="K48" s="856">
        <f t="shared" si="16"/>
        <v>671.4</v>
      </c>
      <c r="L48" s="859">
        <f>SUM(L49)</f>
        <v>126.4</v>
      </c>
      <c r="M48" s="859">
        <f>SUM(M49)</f>
        <v>126.4</v>
      </c>
    </row>
    <row r="49" spans="1:13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0</v>
      </c>
      <c r="K49" s="856">
        <f t="shared" si="16"/>
        <v>671.4</v>
      </c>
      <c r="L49" s="859">
        <f>SUM(L50+L60)</f>
        <v>126.4</v>
      </c>
      <c r="M49" s="859">
        <f>SUM(M50+M60)</f>
        <v>126.4</v>
      </c>
    </row>
    <row r="50" spans="1:13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77">
        <f t="shared" si="0"/>
        <v>200</v>
      </c>
      <c r="J50" s="861">
        <f>SUM(J51)</f>
        <v>0</v>
      </c>
      <c r="K50" s="977">
        <f t="shared" si="16"/>
        <v>200</v>
      </c>
      <c r="L50" s="861"/>
      <c r="M50" s="861"/>
    </row>
    <row r="51" spans="1:13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77">
        <f t="shared" si="0"/>
        <v>200</v>
      </c>
      <c r="J51" s="861">
        <f>SUM(J56+J52)</f>
        <v>0</v>
      </c>
      <c r="K51" s="977">
        <f t="shared" si="16"/>
        <v>200</v>
      </c>
      <c r="L51" s="861"/>
      <c r="M51" s="861"/>
    </row>
    <row r="52" spans="1:13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J54" si="17">SUM(G53)</f>
        <v>0</v>
      </c>
      <c r="H52" s="861">
        <f t="shared" si="17"/>
        <v>0</v>
      </c>
      <c r="I52" s="977">
        <f t="shared" si="0"/>
        <v>0</v>
      </c>
      <c r="J52" s="861">
        <f t="shared" si="17"/>
        <v>0</v>
      </c>
      <c r="K52" s="977">
        <f t="shared" si="16"/>
        <v>0</v>
      </c>
      <c r="L52" s="861"/>
      <c r="M52" s="861"/>
    </row>
    <row r="53" spans="1:13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7"/>
        <v>0</v>
      </c>
      <c r="H53" s="861">
        <f t="shared" si="17"/>
        <v>0</v>
      </c>
      <c r="I53" s="977">
        <f t="shared" si="0"/>
        <v>0</v>
      </c>
      <c r="J53" s="861">
        <f t="shared" si="17"/>
        <v>0</v>
      </c>
      <c r="K53" s="977">
        <f t="shared" si="16"/>
        <v>0</v>
      </c>
      <c r="L53" s="861"/>
      <c r="M53" s="861"/>
    </row>
    <row r="54" spans="1:13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7"/>
        <v>0</v>
      </c>
      <c r="H54" s="861">
        <f t="shared" si="17"/>
        <v>0</v>
      </c>
      <c r="I54" s="977">
        <f t="shared" si="0"/>
        <v>0</v>
      </c>
      <c r="J54" s="861">
        <f t="shared" si="17"/>
        <v>0</v>
      </c>
      <c r="K54" s="977">
        <f t="shared" si="16"/>
        <v>0</v>
      </c>
      <c r="L54" s="861"/>
      <c r="M54" s="861"/>
    </row>
    <row r="55" spans="1:13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77">
        <f t="shared" si="0"/>
        <v>0</v>
      </c>
      <c r="J55" s="861"/>
      <c r="K55" s="977">
        <f t="shared" si="16"/>
        <v>0</v>
      </c>
      <c r="L55" s="861"/>
      <c r="M55" s="861"/>
    </row>
    <row r="56" spans="1:13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J58" si="18">SUM(G57)</f>
        <v>200</v>
      </c>
      <c r="H56" s="861">
        <f t="shared" si="18"/>
        <v>0</v>
      </c>
      <c r="I56" s="977">
        <f t="shared" si="0"/>
        <v>200</v>
      </c>
      <c r="J56" s="861">
        <f t="shared" si="18"/>
        <v>0</v>
      </c>
      <c r="K56" s="977">
        <f t="shared" si="16"/>
        <v>200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8"/>
        <v>200</v>
      </c>
      <c r="H57" s="861">
        <f t="shared" si="18"/>
        <v>0</v>
      </c>
      <c r="I57" s="977">
        <f t="shared" si="0"/>
        <v>200</v>
      </c>
      <c r="J57" s="861">
        <f t="shared" si="18"/>
        <v>0</v>
      </c>
      <c r="K57" s="977">
        <f t="shared" si="16"/>
        <v>200</v>
      </c>
      <c r="L57" s="861"/>
      <c r="M57" s="861"/>
    </row>
    <row r="58" spans="1:13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8"/>
        <v>200</v>
      </c>
      <c r="H58" s="861">
        <f t="shared" si="18"/>
        <v>0</v>
      </c>
      <c r="I58" s="977">
        <f t="shared" si="0"/>
        <v>200</v>
      </c>
      <c r="J58" s="861">
        <f t="shared" si="18"/>
        <v>0</v>
      </c>
      <c r="K58" s="977">
        <f t="shared" si="16"/>
        <v>200</v>
      </c>
      <c r="L58" s="861"/>
      <c r="M58" s="861"/>
    </row>
    <row r="59" spans="1:13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77">
        <f t="shared" si="0"/>
        <v>200</v>
      </c>
      <c r="J59" s="861"/>
      <c r="K59" s="977">
        <f t="shared" si="16"/>
        <v>200</v>
      </c>
      <c r="L59" s="861"/>
      <c r="M59" s="861"/>
    </row>
    <row r="60" spans="1:13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77">
        <f t="shared" si="0"/>
        <v>471.4</v>
      </c>
      <c r="J60" s="861">
        <f>J61+J65</f>
        <v>0</v>
      </c>
      <c r="K60" s="977">
        <f t="shared" si="16"/>
        <v>471.4</v>
      </c>
      <c r="L60" s="861">
        <f t="shared" ref="G60:M62" si="19">L61</f>
        <v>126.4</v>
      </c>
      <c r="M60" s="861">
        <f t="shared" si="19"/>
        <v>126.4</v>
      </c>
    </row>
    <row r="61" spans="1:13" ht="33.75" customHeight="1" x14ac:dyDescent="0.25">
      <c r="A61" s="930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9"/>
        <v>126.4</v>
      </c>
      <c r="H61" s="861">
        <f t="shared" si="19"/>
        <v>0</v>
      </c>
      <c r="I61" s="977">
        <f t="shared" si="0"/>
        <v>126.4</v>
      </c>
      <c r="J61" s="861">
        <f t="shared" si="19"/>
        <v>0</v>
      </c>
      <c r="K61" s="977">
        <f t="shared" si="16"/>
        <v>126.4</v>
      </c>
      <c r="L61" s="861">
        <f t="shared" si="19"/>
        <v>126.4</v>
      </c>
      <c r="M61" s="861">
        <f t="shared" si="19"/>
        <v>126.4</v>
      </c>
    </row>
    <row r="62" spans="1:13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9"/>
        <v>126.4</v>
      </c>
      <c r="H62" s="861">
        <f t="shared" si="19"/>
        <v>0</v>
      </c>
      <c r="I62" s="977">
        <f t="shared" si="0"/>
        <v>126.4</v>
      </c>
      <c r="J62" s="861">
        <f t="shared" si="19"/>
        <v>0</v>
      </c>
      <c r="K62" s="977">
        <f t="shared" si="16"/>
        <v>126.4</v>
      </c>
      <c r="L62" s="861">
        <f t="shared" si="19"/>
        <v>126.4</v>
      </c>
      <c r="M62" s="861">
        <f t="shared" si="19"/>
        <v>126.4</v>
      </c>
    </row>
    <row r="63" spans="1:13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77">
        <f t="shared" si="0"/>
        <v>126.4</v>
      </c>
      <c r="J63" s="861">
        <f>J64</f>
        <v>0</v>
      </c>
      <c r="K63" s="977">
        <f t="shared" si="16"/>
        <v>126.4</v>
      </c>
      <c r="L63" s="861">
        <f>L64</f>
        <v>126.4</v>
      </c>
      <c r="M63" s="861">
        <f>M64</f>
        <v>126.4</v>
      </c>
    </row>
    <row r="64" spans="1:13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77">
        <f>G64+H64</f>
        <v>126.4</v>
      </c>
      <c r="J64" s="861"/>
      <c r="K64" s="977">
        <f>I64+J64</f>
        <v>126.4</v>
      </c>
      <c r="L64" s="861">
        <v>126.4</v>
      </c>
      <c r="M64" s="861">
        <v>126.4</v>
      </c>
    </row>
    <row r="65" spans="1:13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77">
        <f t="shared" ref="I65:I72" si="20">G65+H65</f>
        <v>345</v>
      </c>
      <c r="J65" s="861">
        <f>J69</f>
        <v>0</v>
      </c>
      <c r="K65" s="977">
        <f t="shared" ref="K65:K72" si="21">I65+J65</f>
        <v>345</v>
      </c>
      <c r="L65" s="861">
        <f t="shared" ref="L65:M65" si="22">SUM(L66:L67)</f>
        <v>0</v>
      </c>
      <c r="M65" s="861">
        <f t="shared" si="22"/>
        <v>0</v>
      </c>
    </row>
    <row r="66" spans="1:13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77">
        <f t="shared" si="20"/>
        <v>0</v>
      </c>
      <c r="J66" s="861"/>
      <c r="K66" s="977">
        <f t="shared" si="21"/>
        <v>0</v>
      </c>
      <c r="L66" s="767"/>
      <c r="M66" s="767"/>
    </row>
    <row r="67" spans="1:13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77">
        <f t="shared" si="20"/>
        <v>0</v>
      </c>
      <c r="J67" s="861"/>
      <c r="K67" s="977">
        <f t="shared" si="21"/>
        <v>0</v>
      </c>
      <c r="L67" s="767"/>
      <c r="M67" s="767"/>
    </row>
    <row r="68" spans="1:13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77">
        <f t="shared" si="20"/>
        <v>0</v>
      </c>
      <c r="J68" s="861"/>
      <c r="K68" s="977">
        <f t="shared" si="21"/>
        <v>0</v>
      </c>
      <c r="L68" s="767"/>
      <c r="M68" s="767"/>
    </row>
    <row r="69" spans="1:13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77">
        <f t="shared" si="20"/>
        <v>345</v>
      </c>
      <c r="J69" s="861">
        <f>J70</f>
        <v>0</v>
      </c>
      <c r="K69" s="977">
        <f t="shared" si="21"/>
        <v>345</v>
      </c>
      <c r="L69" s="767"/>
      <c r="M69" s="767"/>
    </row>
    <row r="70" spans="1:13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77">
        <f t="shared" si="20"/>
        <v>345</v>
      </c>
      <c r="J70" s="861"/>
      <c r="K70" s="977">
        <f t="shared" si="21"/>
        <v>345</v>
      </c>
      <c r="L70" s="767"/>
      <c r="M70" s="767"/>
    </row>
    <row r="71" spans="1:13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77">
        <f t="shared" si="20"/>
        <v>0</v>
      </c>
      <c r="J71" s="861"/>
      <c r="K71" s="977">
        <f t="shared" si="21"/>
        <v>0</v>
      </c>
      <c r="L71" s="767"/>
      <c r="M71" s="767"/>
    </row>
    <row r="72" spans="1:13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77">
        <f t="shared" si="20"/>
        <v>0</v>
      </c>
      <c r="J72" s="861"/>
      <c r="K72" s="977">
        <f t="shared" si="21"/>
        <v>0</v>
      </c>
      <c r="L72" s="767"/>
      <c r="M72" s="767"/>
    </row>
    <row r="73" spans="1:13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1"/>
      <c r="G73" s="863">
        <f t="shared" ref="G73:K74" si="23">G74</f>
        <v>245.7</v>
      </c>
      <c r="H73" s="863">
        <f t="shared" si="23"/>
        <v>300</v>
      </c>
      <c r="I73" s="863">
        <f t="shared" si="23"/>
        <v>545.70000000000005</v>
      </c>
      <c r="J73" s="863">
        <f t="shared" si="23"/>
        <v>0</v>
      </c>
      <c r="K73" s="863">
        <f t="shared" si="23"/>
        <v>545.70000000000005</v>
      </c>
      <c r="L73" s="863"/>
      <c r="M73" s="863"/>
    </row>
    <row r="74" spans="1:13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1"/>
      <c r="G74" s="863">
        <f t="shared" si="23"/>
        <v>245.7</v>
      </c>
      <c r="H74" s="863">
        <f>SUM(H75)</f>
        <v>300</v>
      </c>
      <c r="I74" s="863">
        <f t="shared" ref="I74:I76" si="24">SUM(G74:H74)</f>
        <v>545.70000000000005</v>
      </c>
      <c r="J74" s="863">
        <f>SUM(J75)</f>
        <v>0</v>
      </c>
      <c r="K74" s="863">
        <f t="shared" ref="K74:K76" si="25">SUM(I74:J74)</f>
        <v>545.70000000000005</v>
      </c>
      <c r="L74" s="769"/>
      <c r="M74" s="769"/>
    </row>
    <row r="75" spans="1:13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2"/>
      <c r="G75" s="865">
        <f>G77</f>
        <v>245.7</v>
      </c>
      <c r="H75" s="865">
        <f>SUM(H76)</f>
        <v>300</v>
      </c>
      <c r="I75" s="865">
        <f t="shared" si="24"/>
        <v>545.70000000000005</v>
      </c>
      <c r="J75" s="865">
        <f>SUM(J76)</f>
        <v>0</v>
      </c>
      <c r="K75" s="865">
        <f t="shared" si="25"/>
        <v>545.70000000000005</v>
      </c>
      <c r="L75" s="770"/>
      <c r="M75" s="770"/>
    </row>
    <row r="76" spans="1:13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3">
        <v>610</v>
      </c>
      <c r="G76" s="865">
        <f>G77</f>
        <v>245.7</v>
      </c>
      <c r="H76" s="865">
        <f>SUM(H77)</f>
        <v>300</v>
      </c>
      <c r="I76" s="865">
        <f t="shared" si="24"/>
        <v>545.70000000000005</v>
      </c>
      <c r="J76" s="865">
        <f>SUM(J77)</f>
        <v>0</v>
      </c>
      <c r="K76" s="865">
        <f t="shared" si="25"/>
        <v>545.70000000000005</v>
      </c>
      <c r="L76" s="770"/>
      <c r="M76" s="770"/>
    </row>
    <row r="77" spans="1:13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3">
        <v>612</v>
      </c>
      <c r="G77" s="865">
        <v>245.7</v>
      </c>
      <c r="H77" s="865">
        <v>300</v>
      </c>
      <c r="I77" s="865">
        <f>SUM(G77:H77)</f>
        <v>545.70000000000005</v>
      </c>
      <c r="J77" s="865"/>
      <c r="K77" s="865">
        <f>SUM(I77:J77)</f>
        <v>545.70000000000005</v>
      </c>
      <c r="L77" s="770"/>
      <c r="M77" s="770"/>
    </row>
    <row r="78" spans="1:13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5"/>
      <c r="G78" s="863">
        <f>G79</f>
        <v>204</v>
      </c>
      <c r="H78" s="863">
        <f>SUM(H80)</f>
        <v>0</v>
      </c>
      <c r="I78" s="863">
        <f>SUM(I80)</f>
        <v>204</v>
      </c>
      <c r="J78" s="863">
        <f>SUM(J80)</f>
        <v>0</v>
      </c>
      <c r="K78" s="863">
        <f>SUM(K80)</f>
        <v>204</v>
      </c>
      <c r="L78" s="863"/>
      <c r="M78" s="863"/>
    </row>
    <row r="79" spans="1:13" ht="15.75" x14ac:dyDescent="0.25">
      <c r="A79" s="754" t="s">
        <v>1281</v>
      </c>
      <c r="B79" s="355" t="s">
        <v>567</v>
      </c>
      <c r="C79" s="355" t="s">
        <v>159</v>
      </c>
      <c r="D79" s="355" t="s">
        <v>142</v>
      </c>
      <c r="E79" s="355"/>
      <c r="F79" s="975"/>
      <c r="G79" s="863">
        <f>G80</f>
        <v>204</v>
      </c>
      <c r="H79" s="863">
        <f>SUM(H80)</f>
        <v>0</v>
      </c>
      <c r="I79" s="863">
        <f>SUM(H80)</f>
        <v>0</v>
      </c>
      <c r="J79" s="863">
        <f>SUM(J80)</f>
        <v>0</v>
      </c>
      <c r="K79" s="863">
        <f>SUM(J80)</f>
        <v>0</v>
      </c>
      <c r="L79" s="770"/>
      <c r="M79" s="770"/>
    </row>
    <row r="80" spans="1:13" ht="15.75" x14ac:dyDescent="0.25">
      <c r="A80" s="754" t="s">
        <v>1280</v>
      </c>
      <c r="B80" s="299" t="s">
        <v>567</v>
      </c>
      <c r="C80" s="299" t="s">
        <v>159</v>
      </c>
      <c r="D80" s="299" t="s">
        <v>142</v>
      </c>
      <c r="E80" s="299" t="s">
        <v>1284</v>
      </c>
      <c r="F80" s="299" t="s">
        <v>1282</v>
      </c>
      <c r="G80" s="865">
        <f>G81</f>
        <v>204</v>
      </c>
      <c r="H80" s="865">
        <f>SUM(H81)</f>
        <v>0</v>
      </c>
      <c r="I80" s="865">
        <f t="shared" ref="I80:K81" si="26">SUM(I81)</f>
        <v>204</v>
      </c>
      <c r="J80" s="865">
        <f>SUM(J81)</f>
        <v>0</v>
      </c>
      <c r="K80" s="865">
        <f t="shared" si="26"/>
        <v>204</v>
      </c>
      <c r="L80" s="865"/>
      <c r="M80" s="865"/>
    </row>
    <row r="81" spans="1:13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1284</v>
      </c>
      <c r="F81" s="299" t="s">
        <v>1247</v>
      </c>
      <c r="G81" s="865">
        <f>G82</f>
        <v>204</v>
      </c>
      <c r="H81" s="865">
        <f>SUM(H82)</f>
        <v>0</v>
      </c>
      <c r="I81" s="865">
        <f t="shared" si="26"/>
        <v>204</v>
      </c>
      <c r="J81" s="865">
        <f>SUM(J82)</f>
        <v>0</v>
      </c>
      <c r="K81" s="865">
        <f t="shared" si="26"/>
        <v>204</v>
      </c>
      <c r="L81" s="865"/>
      <c r="M81" s="865"/>
    </row>
    <row r="82" spans="1:13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1284</v>
      </c>
      <c r="F82" s="299" t="s">
        <v>1283</v>
      </c>
      <c r="G82" s="865">
        <v>204</v>
      </c>
      <c r="H82" s="865"/>
      <c r="I82" s="865">
        <f>SUM(G82:H82)</f>
        <v>204</v>
      </c>
      <c r="J82" s="865"/>
      <c r="K82" s="865">
        <f>SUM(I82:J82)</f>
        <v>204</v>
      </c>
      <c r="L82" s="770"/>
      <c r="M82" s="770"/>
    </row>
    <row r="83" spans="1:13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>
        <f>SUM(J85+J92)</f>
        <v>0</v>
      </c>
      <c r="K83" s="859">
        <f>SUM(K85+K92)</f>
        <v>6734.5</v>
      </c>
      <c r="L83" s="859"/>
      <c r="M83" s="859"/>
    </row>
    <row r="84" spans="1:13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K86" si="27">SUM(H85)</f>
        <v>-147.9</v>
      </c>
      <c r="I84" s="859">
        <f t="shared" si="27"/>
        <v>2092.1999999999998</v>
      </c>
      <c r="J84" s="859">
        <f t="shared" si="27"/>
        <v>0</v>
      </c>
      <c r="K84" s="859">
        <f t="shared" si="27"/>
        <v>2092.1999999999998</v>
      </c>
      <c r="L84" s="766"/>
      <c r="M84" s="766"/>
    </row>
    <row r="85" spans="1:13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27"/>
        <v>-147.9</v>
      </c>
      <c r="I85" s="861">
        <f t="shared" si="27"/>
        <v>2092.1999999999998</v>
      </c>
      <c r="J85" s="861">
        <f t="shared" si="27"/>
        <v>0</v>
      </c>
      <c r="K85" s="861">
        <f t="shared" si="27"/>
        <v>2092.1999999999998</v>
      </c>
      <c r="L85" s="767"/>
      <c r="M85" s="767"/>
    </row>
    <row r="86" spans="1:13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27"/>
        <v>-147.9</v>
      </c>
      <c r="I86" s="861">
        <f t="shared" si="27"/>
        <v>2092.1999999999998</v>
      </c>
      <c r="J86" s="861">
        <f t="shared" si="27"/>
        <v>0</v>
      </c>
      <c r="K86" s="861">
        <f t="shared" si="27"/>
        <v>2092.1999999999998</v>
      </c>
      <c r="L86" s="767"/>
      <c r="M86" s="767"/>
    </row>
    <row r="87" spans="1:13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28">SUM(H88+H90)</f>
        <v>-147.9</v>
      </c>
      <c r="I87" s="861">
        <f t="shared" si="28"/>
        <v>2092.1999999999998</v>
      </c>
      <c r="J87" s="861">
        <f t="shared" ref="J87:K87" si="29">SUM(J88+J90)</f>
        <v>0</v>
      </c>
      <c r="K87" s="861">
        <f t="shared" si="29"/>
        <v>2092.1999999999998</v>
      </c>
      <c r="L87" s="767"/>
      <c r="M87" s="767"/>
    </row>
    <row r="88" spans="1:13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K88" si="30">SUM(H89)</f>
        <v>-147.9</v>
      </c>
      <c r="I88" s="861">
        <f t="shared" si="30"/>
        <v>522</v>
      </c>
      <c r="J88" s="861">
        <f t="shared" si="30"/>
        <v>0</v>
      </c>
      <c r="K88" s="861">
        <f t="shared" si="30"/>
        <v>522</v>
      </c>
      <c r="L88" s="767"/>
      <c r="M88" s="767"/>
    </row>
    <row r="89" spans="1:13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861"/>
      <c r="K89" s="861">
        <f>I89+J89</f>
        <v>522</v>
      </c>
      <c r="L89" s="767"/>
      <c r="M89" s="767"/>
    </row>
    <row r="90" spans="1:13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K90" si="31">SUM(H91)</f>
        <v>0</v>
      </c>
      <c r="I90" s="861">
        <f t="shared" si="31"/>
        <v>1570.2</v>
      </c>
      <c r="J90" s="861">
        <f t="shared" si="31"/>
        <v>0</v>
      </c>
      <c r="K90" s="861">
        <f t="shared" si="31"/>
        <v>1570.2</v>
      </c>
      <c r="L90" s="767"/>
      <c r="M90" s="767"/>
    </row>
    <row r="91" spans="1:13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861"/>
      <c r="K91" s="861">
        <f>I91+J91</f>
        <v>1570.2</v>
      </c>
      <c r="L91" s="767"/>
      <c r="M91" s="767"/>
    </row>
    <row r="92" spans="1:13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>
        <f>SUM(J93+J96+J115+J106)</f>
        <v>0</v>
      </c>
      <c r="K92" s="863">
        <f>SUM(K93+K96+K115+K106)</f>
        <v>4642.3</v>
      </c>
      <c r="L92" s="863"/>
      <c r="M92" s="863"/>
    </row>
    <row r="93" spans="1:13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K94" si="32">SUM(I94)</f>
        <v>812</v>
      </c>
      <c r="J93" s="859">
        <f>SUM(J94)</f>
        <v>0</v>
      </c>
      <c r="K93" s="859">
        <f t="shared" si="32"/>
        <v>812</v>
      </c>
      <c r="L93" s="859"/>
      <c r="M93" s="859"/>
    </row>
    <row r="94" spans="1:13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32"/>
        <v>812</v>
      </c>
      <c r="J94" s="861">
        <f>SUM(J95)</f>
        <v>0</v>
      </c>
      <c r="K94" s="861">
        <f t="shared" si="32"/>
        <v>812</v>
      </c>
      <c r="L94" s="861"/>
      <c r="M94" s="861"/>
    </row>
    <row r="95" spans="1:13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861"/>
      <c r="K95" s="861">
        <f>SUM(I95:J95)</f>
        <v>812</v>
      </c>
      <c r="L95" s="767"/>
      <c r="M95" s="767"/>
    </row>
    <row r="96" spans="1:13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:K96" si="33">SUM(I97)</f>
        <v>2849.9</v>
      </c>
      <c r="J96" s="859">
        <f>SUM(J97)</f>
        <v>0</v>
      </c>
      <c r="K96" s="859">
        <f t="shared" si="33"/>
        <v>2849.9</v>
      </c>
      <c r="L96" s="859"/>
      <c r="M96" s="859"/>
    </row>
    <row r="97" spans="1:13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:K97" si="34">SUM(I98:I99)</f>
        <v>2849.9</v>
      </c>
      <c r="J97" s="861">
        <f>SUM(J98:J99)</f>
        <v>0</v>
      </c>
      <c r="K97" s="861">
        <f t="shared" si="34"/>
        <v>2849.9</v>
      </c>
      <c r="L97" s="861"/>
      <c r="M97" s="861"/>
    </row>
    <row r="98" spans="1:13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861"/>
      <c r="K98" s="861">
        <f>SUM(I98:J98)</f>
        <v>1999.9</v>
      </c>
      <c r="L98" s="767"/>
      <c r="M98" s="767"/>
    </row>
    <row r="99" spans="1:13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861"/>
      <c r="K99" s="861">
        <f>SUM(I99:J99)</f>
        <v>850</v>
      </c>
      <c r="L99" s="767"/>
      <c r="M99" s="767"/>
    </row>
    <row r="100" spans="1:13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1262</v>
      </c>
      <c r="F100" s="862"/>
      <c r="G100" s="861">
        <f>SUM(G101)</f>
        <v>0</v>
      </c>
      <c r="H100" s="861"/>
      <c r="I100" s="861">
        <f t="shared" ref="I100:I128" si="35">SUM(G100:H100)</f>
        <v>0</v>
      </c>
      <c r="J100" s="861"/>
      <c r="K100" s="861">
        <f t="shared" ref="K100:K111" si="36">SUM(I100:J100)</f>
        <v>0</v>
      </c>
      <c r="L100" s="767"/>
      <c r="M100" s="767"/>
    </row>
    <row r="101" spans="1:13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35"/>
        <v>0</v>
      </c>
      <c r="J101" s="861"/>
      <c r="K101" s="861">
        <f t="shared" si="36"/>
        <v>0</v>
      </c>
      <c r="L101" s="767"/>
      <c r="M101" s="767"/>
    </row>
    <row r="102" spans="1:13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35"/>
        <v>0</v>
      </c>
      <c r="J102" s="861"/>
      <c r="K102" s="861">
        <f t="shared" si="36"/>
        <v>0</v>
      </c>
      <c r="L102" s="767"/>
      <c r="M102" s="767"/>
    </row>
    <row r="103" spans="1:13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35"/>
        <v>0</v>
      </c>
      <c r="J103" s="861"/>
      <c r="K103" s="861">
        <f t="shared" si="36"/>
        <v>0</v>
      </c>
      <c r="L103" s="767"/>
      <c r="M103" s="767"/>
    </row>
    <row r="104" spans="1:13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1232</v>
      </c>
      <c r="F104" s="862">
        <v>240</v>
      </c>
      <c r="G104" s="861"/>
      <c r="H104" s="861"/>
      <c r="I104" s="861">
        <f t="shared" si="35"/>
        <v>0</v>
      </c>
      <c r="J104" s="861"/>
      <c r="K104" s="861">
        <f t="shared" si="36"/>
        <v>0</v>
      </c>
      <c r="L104" s="767"/>
      <c r="M104" s="767"/>
    </row>
    <row r="105" spans="1:13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1232</v>
      </c>
      <c r="F105" s="862">
        <v>244</v>
      </c>
      <c r="G105" s="861"/>
      <c r="H105" s="861"/>
      <c r="I105" s="861">
        <f t="shared" si="35"/>
        <v>0</v>
      </c>
      <c r="J105" s="861"/>
      <c r="K105" s="861">
        <f t="shared" si="36"/>
        <v>0</v>
      </c>
      <c r="L105" s="767"/>
      <c r="M105" s="767"/>
    </row>
    <row r="106" spans="1:13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35"/>
        <v>669.1</v>
      </c>
      <c r="J106" s="859">
        <f>J107+J112</f>
        <v>0</v>
      </c>
      <c r="K106" s="861">
        <f t="shared" si="36"/>
        <v>669.1</v>
      </c>
      <c r="L106" s="859"/>
      <c r="M106" s="859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35"/>
        <v>500</v>
      </c>
      <c r="J107" s="861">
        <f>J108</f>
        <v>0</v>
      </c>
      <c r="K107" s="861">
        <f t="shared" si="36"/>
        <v>500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35"/>
        <v>500</v>
      </c>
      <c r="J108" s="861"/>
      <c r="K108" s="861">
        <f t="shared" si="36"/>
        <v>500</v>
      </c>
      <c r="L108" s="767"/>
      <c r="M108" s="767"/>
    </row>
    <row r="109" spans="1:13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35"/>
        <v>0</v>
      </c>
      <c r="J109" s="861"/>
      <c r="K109" s="861">
        <f t="shared" si="36"/>
        <v>0</v>
      </c>
      <c r="L109" s="767"/>
      <c r="M109" s="767"/>
    </row>
    <row r="110" spans="1:13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1263</v>
      </c>
      <c r="F110" s="862">
        <v>620</v>
      </c>
      <c r="G110" s="861">
        <f>G111</f>
        <v>0</v>
      </c>
      <c r="H110" s="861"/>
      <c r="I110" s="861">
        <f t="shared" si="35"/>
        <v>0</v>
      </c>
      <c r="J110" s="861"/>
      <c r="K110" s="861">
        <f t="shared" si="36"/>
        <v>0</v>
      </c>
      <c r="L110" s="767"/>
      <c r="M110" s="767"/>
    </row>
    <row r="111" spans="1:13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1263</v>
      </c>
      <c r="F111" s="862">
        <v>622</v>
      </c>
      <c r="G111" s="861"/>
      <c r="H111" s="861"/>
      <c r="I111" s="861">
        <f t="shared" si="35"/>
        <v>0</v>
      </c>
      <c r="J111" s="861"/>
      <c r="K111" s="861">
        <f t="shared" si="36"/>
        <v>0</v>
      </c>
      <c r="L111" s="767"/>
      <c r="M111" s="767"/>
    </row>
    <row r="112" spans="1:13" ht="45.75" customHeight="1" x14ac:dyDescent="0.25">
      <c r="A112" s="753" t="s">
        <v>1292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861">
        <f>J113</f>
        <v>0</v>
      </c>
      <c r="K112" s="861">
        <f>SUM(I112:J112)</f>
        <v>169.1</v>
      </c>
      <c r="L112" s="767"/>
      <c r="M112" s="767"/>
    </row>
    <row r="113" spans="1:13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35"/>
        <v>169.1</v>
      </c>
      <c r="J113" s="861">
        <f>J114</f>
        <v>0</v>
      </c>
      <c r="K113" s="861">
        <f t="shared" ref="K113:K128" si="37">SUM(I113:J113)</f>
        <v>169.1</v>
      </c>
      <c r="L113" s="767"/>
      <c r="M113" s="767"/>
    </row>
    <row r="114" spans="1:13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35"/>
        <v>169.1</v>
      </c>
      <c r="J114" s="861"/>
      <c r="K114" s="861">
        <f t="shared" si="37"/>
        <v>169.1</v>
      </c>
      <c r="L114" s="767"/>
      <c r="M114" s="767"/>
    </row>
    <row r="115" spans="1:13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35"/>
        <v>311.29999999999995</v>
      </c>
      <c r="J115" s="859">
        <f>J116+J127</f>
        <v>0</v>
      </c>
      <c r="K115" s="859">
        <f t="shared" si="37"/>
        <v>311.29999999999995</v>
      </c>
      <c r="L115" s="766"/>
      <c r="M115" s="766"/>
    </row>
    <row r="116" spans="1:13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35"/>
        <v>311.29999999999995</v>
      </c>
      <c r="J116" s="861">
        <f>J122</f>
        <v>0</v>
      </c>
      <c r="K116" s="861">
        <f t="shared" si="37"/>
        <v>311.29999999999995</v>
      </c>
      <c r="L116" s="767"/>
      <c r="M116" s="767"/>
    </row>
    <row r="117" spans="1:13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35"/>
        <v>0</v>
      </c>
      <c r="J117" s="861"/>
      <c r="K117" s="861">
        <f t="shared" si="37"/>
        <v>0</v>
      </c>
      <c r="L117" s="767"/>
      <c r="M117" s="767"/>
    </row>
    <row r="118" spans="1:13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35"/>
        <v>0</v>
      </c>
      <c r="J118" s="861"/>
      <c r="K118" s="861">
        <f t="shared" si="37"/>
        <v>0</v>
      </c>
      <c r="L118" s="767"/>
      <c r="M118" s="767"/>
    </row>
    <row r="119" spans="1:13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35"/>
        <v>0</v>
      </c>
      <c r="J119" s="861"/>
      <c r="K119" s="861">
        <f t="shared" si="37"/>
        <v>0</v>
      </c>
      <c r="L119" s="767"/>
      <c r="M119" s="767"/>
    </row>
    <row r="120" spans="1:13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35"/>
        <v>0</v>
      </c>
      <c r="J120" s="861"/>
      <c r="K120" s="861">
        <f t="shared" si="37"/>
        <v>0</v>
      </c>
      <c r="L120" s="767"/>
      <c r="M120" s="767"/>
    </row>
    <row r="121" spans="1:13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35"/>
        <v>0</v>
      </c>
      <c r="J121" s="861"/>
      <c r="K121" s="861">
        <f t="shared" si="37"/>
        <v>0</v>
      </c>
      <c r="L121" s="767"/>
      <c r="M121" s="767"/>
    </row>
    <row r="122" spans="1:13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35"/>
        <v>311.29999999999995</v>
      </c>
      <c r="J122" s="861">
        <f>J123</f>
        <v>0</v>
      </c>
      <c r="K122" s="861">
        <f t="shared" si="37"/>
        <v>311.29999999999995</v>
      </c>
      <c r="L122" s="767"/>
      <c r="M122" s="767"/>
    </row>
    <row r="123" spans="1:13" ht="15.75" x14ac:dyDescent="0.25">
      <c r="A123" s="319" t="s">
        <v>1285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35"/>
        <v>311.29999999999995</v>
      </c>
      <c r="J123" s="861">
        <f>J124</f>
        <v>0</v>
      </c>
      <c r="K123" s="861">
        <f t="shared" si="37"/>
        <v>311.29999999999995</v>
      </c>
      <c r="L123" s="767"/>
      <c r="M123" s="767"/>
    </row>
    <row r="124" spans="1:13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38">SUM(G125)</f>
        <v>142.6</v>
      </c>
      <c r="H124" s="861">
        <f>H125</f>
        <v>0</v>
      </c>
      <c r="I124" s="861">
        <f t="shared" si="35"/>
        <v>142.6</v>
      </c>
      <c r="J124" s="861">
        <f>J125</f>
        <v>0</v>
      </c>
      <c r="K124" s="861">
        <f t="shared" si="37"/>
        <v>142.6</v>
      </c>
      <c r="L124" s="767"/>
      <c r="M124" s="767"/>
    </row>
    <row r="125" spans="1:13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38"/>
        <v>142.6</v>
      </c>
      <c r="H125" s="861">
        <f>H126</f>
        <v>0</v>
      </c>
      <c r="I125" s="861">
        <f t="shared" si="35"/>
        <v>142.6</v>
      </c>
      <c r="J125" s="861">
        <f>J126</f>
        <v>0</v>
      </c>
      <c r="K125" s="861">
        <f t="shared" si="37"/>
        <v>142.6</v>
      </c>
      <c r="L125" s="767"/>
      <c r="M125" s="767"/>
    </row>
    <row r="126" spans="1:13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35"/>
        <v>142.6</v>
      </c>
      <c r="J126" s="861"/>
      <c r="K126" s="861">
        <f t="shared" si="37"/>
        <v>142.6</v>
      </c>
      <c r="L126" s="767"/>
      <c r="M126" s="767"/>
    </row>
    <row r="127" spans="1:13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35"/>
        <v>168.7</v>
      </c>
      <c r="J127" s="861">
        <f>J128</f>
        <v>0</v>
      </c>
      <c r="K127" s="861">
        <f t="shared" si="37"/>
        <v>168.7</v>
      </c>
      <c r="L127" s="767"/>
      <c r="M127" s="767"/>
    </row>
    <row r="128" spans="1:13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35"/>
        <v>168.7</v>
      </c>
      <c r="J128" s="861"/>
      <c r="K128" s="861">
        <f t="shared" si="37"/>
        <v>168.7</v>
      </c>
      <c r="L128" s="767"/>
      <c r="M128" s="767"/>
    </row>
    <row r="129" spans="1:13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859"/>
      <c r="K129" s="859"/>
      <c r="L129" s="766"/>
      <c r="M129" s="766"/>
    </row>
    <row r="130" spans="1:13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/>
      <c r="K130" s="859"/>
      <c r="L130" s="859">
        <f t="shared" ref="L130:M132" si="39">SUM(L131)</f>
        <v>0</v>
      </c>
      <c r="M130" s="859">
        <f t="shared" si="39"/>
        <v>0</v>
      </c>
    </row>
    <row r="131" spans="1:13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/>
      <c r="K131" s="861"/>
      <c r="L131" s="861">
        <f t="shared" si="39"/>
        <v>0</v>
      </c>
      <c r="M131" s="861">
        <f t="shared" si="39"/>
        <v>0</v>
      </c>
    </row>
    <row r="132" spans="1:13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/>
      <c r="K132" s="861"/>
      <c r="L132" s="861">
        <f t="shared" si="39"/>
        <v>0</v>
      </c>
      <c r="M132" s="861">
        <f t="shared" si="39"/>
        <v>0</v>
      </c>
    </row>
    <row r="133" spans="1:13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/>
      <c r="K133" s="861"/>
      <c r="L133" s="861">
        <f t="shared" ref="L133:M133" si="40">SUM(L134+L136)</f>
        <v>0</v>
      </c>
      <c r="M133" s="861">
        <f t="shared" si="40"/>
        <v>0</v>
      </c>
    </row>
    <row r="134" spans="1:13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/>
      <c r="K134" s="861"/>
      <c r="L134" s="861">
        <f t="shared" ref="L134:M134" si="41">L135</f>
        <v>0</v>
      </c>
      <c r="M134" s="861">
        <f t="shared" si="41"/>
        <v>0</v>
      </c>
    </row>
    <row r="135" spans="1:13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861"/>
      <c r="K135" s="861"/>
      <c r="L135" s="767"/>
      <c r="M135" s="767"/>
    </row>
    <row r="136" spans="1:13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861"/>
      <c r="K136" s="861"/>
      <c r="L136" s="767"/>
      <c r="M136" s="767"/>
    </row>
    <row r="137" spans="1:13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861"/>
      <c r="K137" s="861"/>
      <c r="L137" s="767"/>
      <c r="M137" s="767"/>
    </row>
    <row r="138" spans="1:13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861"/>
      <c r="K138" s="861"/>
      <c r="L138" s="767"/>
      <c r="M138" s="767"/>
    </row>
    <row r="139" spans="1:13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861"/>
      <c r="K139" s="861"/>
      <c r="L139" s="767"/>
      <c r="M139" s="767"/>
    </row>
    <row r="140" spans="1:13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4"/>
      <c r="G140" s="935">
        <f>SUM(G141)</f>
        <v>0</v>
      </c>
      <c r="H140" s="935"/>
      <c r="I140" s="935"/>
      <c r="J140" s="935"/>
      <c r="K140" s="935"/>
      <c r="L140" s="936"/>
      <c r="M140" s="936"/>
    </row>
    <row r="141" spans="1:13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4"/>
      <c r="G141" s="935">
        <f>SUM(G142)</f>
        <v>0</v>
      </c>
      <c r="H141" s="935"/>
      <c r="I141" s="935"/>
      <c r="J141" s="935"/>
      <c r="K141" s="935"/>
      <c r="L141" s="936"/>
      <c r="M141" s="936"/>
    </row>
    <row r="142" spans="1:13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37"/>
      <c r="G142" s="938">
        <f>SUM(G143)</f>
        <v>0</v>
      </c>
      <c r="H142" s="938"/>
      <c r="I142" s="938"/>
      <c r="J142" s="938"/>
      <c r="K142" s="938"/>
      <c r="L142" s="939"/>
      <c r="M142" s="939"/>
    </row>
    <row r="143" spans="1:13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38">
        <f>SUM(G144:G145)</f>
        <v>0</v>
      </c>
      <c r="H143" s="938"/>
      <c r="I143" s="938"/>
      <c r="J143" s="938"/>
      <c r="K143" s="938"/>
      <c r="L143" s="938">
        <f t="shared" ref="L143:M143" si="42">SUM(L144:L145)</f>
        <v>0</v>
      </c>
      <c r="M143" s="938">
        <f t="shared" si="42"/>
        <v>0</v>
      </c>
    </row>
    <row r="144" spans="1:13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38"/>
      <c r="H144" s="938"/>
      <c r="I144" s="938"/>
      <c r="J144" s="938"/>
      <c r="K144" s="938"/>
      <c r="L144" s="939"/>
      <c r="M144" s="939"/>
    </row>
    <row r="145" spans="1:13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38"/>
      <c r="H145" s="938"/>
      <c r="I145" s="938"/>
      <c r="J145" s="938"/>
      <c r="K145" s="938"/>
      <c r="L145" s="939"/>
      <c r="M145" s="939"/>
    </row>
    <row r="146" spans="1:13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4"/>
      <c r="G146" s="935">
        <f t="shared" ref="G146:G148" si="43">G147</f>
        <v>0</v>
      </c>
      <c r="H146" s="935"/>
      <c r="I146" s="935"/>
      <c r="J146" s="935"/>
      <c r="K146" s="935"/>
      <c r="L146" s="936"/>
      <c r="M146" s="936"/>
    </row>
    <row r="147" spans="1:13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4"/>
      <c r="G147" s="935">
        <f t="shared" si="43"/>
        <v>0</v>
      </c>
      <c r="H147" s="935"/>
      <c r="I147" s="935"/>
      <c r="J147" s="935"/>
      <c r="K147" s="935"/>
      <c r="L147" s="936"/>
      <c r="M147" s="936"/>
    </row>
    <row r="148" spans="1:13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37"/>
      <c r="G148" s="938">
        <f t="shared" si="43"/>
        <v>0</v>
      </c>
      <c r="H148" s="938"/>
      <c r="I148" s="938"/>
      <c r="J148" s="938"/>
      <c r="K148" s="938"/>
      <c r="L148" s="939"/>
      <c r="M148" s="939"/>
    </row>
    <row r="149" spans="1:13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38"/>
      <c r="H149" s="938"/>
      <c r="I149" s="938"/>
      <c r="J149" s="938"/>
      <c r="K149" s="938"/>
      <c r="L149" s="939"/>
      <c r="M149" s="939"/>
    </row>
    <row r="150" spans="1:13" ht="15.75" x14ac:dyDescent="0.25">
      <c r="G150" s="941"/>
      <c r="H150" s="941"/>
      <c r="I150" s="941"/>
      <c r="J150" s="941"/>
      <c r="K150" s="941"/>
      <c r="L150" s="942"/>
      <c r="M150" s="942"/>
    </row>
  </sheetData>
  <mergeCells count="10">
    <mergeCell ref="L8:L9"/>
    <mergeCell ref="M8:M9"/>
    <mergeCell ref="A6:M6"/>
    <mergeCell ref="A8:A9"/>
    <mergeCell ref="B8:B9"/>
    <mergeCell ref="C8:C9"/>
    <mergeCell ref="D8:D9"/>
    <mergeCell ref="E8:E9"/>
    <mergeCell ref="F8:F9"/>
    <mergeCell ref="I8:K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28" t="s">
        <v>815</v>
      </c>
      <c r="J1" s="1028"/>
      <c r="K1" s="1028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28" t="s">
        <v>351</v>
      </c>
      <c r="J2" s="1028"/>
      <c r="K2" s="1028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28" t="s">
        <v>814</v>
      </c>
      <c r="J4" s="1028"/>
      <c r="K4" s="1028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29" t="s">
        <v>782</v>
      </c>
      <c r="B7" s="1029"/>
      <c r="C7" s="1029"/>
      <c r="D7" s="1029"/>
      <c r="E7" s="1029"/>
      <c r="F7" s="1029"/>
      <c r="G7" s="1029"/>
      <c r="H7" s="1029"/>
      <c r="I7" s="1029"/>
      <c r="J7" s="1029"/>
      <c r="K7" s="1029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31" t="s">
        <v>353</v>
      </c>
      <c r="B9" s="1032" t="s">
        <v>544</v>
      </c>
      <c r="C9" s="1033" t="s">
        <v>354</v>
      </c>
      <c r="D9" s="1033" t="s">
        <v>355</v>
      </c>
      <c r="E9" s="1034" t="s">
        <v>545</v>
      </c>
      <c r="F9" s="1034" t="s">
        <v>546</v>
      </c>
      <c r="G9" s="1030" t="s">
        <v>356</v>
      </c>
      <c r="H9" s="1030"/>
      <c r="I9" s="1030"/>
      <c r="J9" s="1035" t="s">
        <v>720</v>
      </c>
      <c r="K9" s="1035" t="s">
        <v>721</v>
      </c>
    </row>
    <row r="10" spans="1:11" s="339" customFormat="1" ht="58.5" customHeight="1" x14ac:dyDescent="0.15">
      <c r="A10" s="1031"/>
      <c r="B10" s="1032"/>
      <c r="C10" s="1033"/>
      <c r="D10" s="1033"/>
      <c r="E10" s="1034"/>
      <c r="F10" s="1034"/>
      <c r="G10" s="313" t="s">
        <v>978</v>
      </c>
      <c r="H10" s="316" t="s">
        <v>735</v>
      </c>
      <c r="I10" s="305" t="s">
        <v>736</v>
      </c>
      <c r="J10" s="1035"/>
      <c r="K10" s="1035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9"/>
  <sheetViews>
    <sheetView tabSelected="1" topLeftCell="B1" workbookViewId="0">
      <selection activeCell="S7" sqref="S7"/>
    </sheetView>
  </sheetViews>
  <sheetFormatPr defaultColWidth="9.140625" defaultRowHeight="15" outlineLevelRow="1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3.140625" style="943" hidden="1" customWidth="1" outlineLevel="1"/>
    <col min="10" max="11" width="12" style="943" hidden="1" customWidth="1" outlineLevel="1"/>
    <col min="12" max="12" width="10.7109375" style="943" hidden="1" customWidth="1" outlineLevel="1"/>
    <col min="13" max="13" width="12" style="943" customWidth="1" collapsed="1"/>
    <col min="14" max="15" width="12" style="943" customWidth="1"/>
    <col min="16" max="16" width="12.28515625" style="892" customWidth="1"/>
    <col min="17" max="17" width="12.140625" style="892" customWidth="1"/>
    <col min="18" max="18" width="9.140625" style="892"/>
    <col min="19" max="19" width="13.7109375" style="892" customWidth="1"/>
    <col min="20" max="16384" width="9.140625" style="892"/>
  </cols>
  <sheetData>
    <row r="1" spans="1:19" ht="15.75" customHeight="1" x14ac:dyDescent="0.25">
      <c r="A1" s="888"/>
      <c r="B1" s="866"/>
      <c r="C1" s="866"/>
      <c r="D1" s="866"/>
      <c r="E1" s="866"/>
      <c r="F1" s="870"/>
      <c r="H1" s="890"/>
      <c r="J1" s="890"/>
      <c r="K1" s="890" t="s">
        <v>1287</v>
      </c>
      <c r="L1" s="890"/>
      <c r="M1" s="890"/>
      <c r="N1" s="890"/>
      <c r="O1" s="973" t="s">
        <v>1306</v>
      </c>
      <c r="P1" s="890"/>
    </row>
    <row r="2" spans="1:19" ht="15.75" customHeight="1" x14ac:dyDescent="0.25">
      <c r="A2" s="888"/>
      <c r="B2" s="866"/>
      <c r="C2" s="866"/>
      <c r="D2" s="866"/>
      <c r="E2" s="866"/>
      <c r="F2" s="870"/>
      <c r="H2" s="890"/>
      <c r="J2" s="890"/>
      <c r="K2" s="890" t="s">
        <v>542</v>
      </c>
      <c r="L2" s="890"/>
      <c r="M2" s="890"/>
      <c r="N2" s="890"/>
      <c r="O2" s="963" t="s">
        <v>351</v>
      </c>
      <c r="P2" s="890"/>
    </row>
    <row r="3" spans="1:19" ht="16.5" customHeight="1" x14ac:dyDescent="0.25">
      <c r="A3" s="888"/>
      <c r="B3" s="866"/>
      <c r="C3" s="866"/>
      <c r="D3" s="866"/>
      <c r="E3" s="866"/>
      <c r="F3" s="870"/>
      <c r="H3" s="993"/>
      <c r="J3" s="993"/>
      <c r="K3" s="993" t="s">
        <v>352</v>
      </c>
      <c r="L3" s="997"/>
      <c r="M3" s="997"/>
      <c r="N3" s="1000"/>
      <c r="O3" s="963" t="s">
        <v>1268</v>
      </c>
      <c r="P3" s="993"/>
    </row>
    <row r="4" spans="1:19" ht="15.75" customHeight="1" x14ac:dyDescent="0.25">
      <c r="A4" s="888"/>
      <c r="B4" s="866"/>
      <c r="C4" s="866"/>
      <c r="D4" s="866"/>
      <c r="E4" s="866"/>
      <c r="F4" s="870"/>
      <c r="H4" s="890"/>
      <c r="J4" s="890"/>
      <c r="K4" s="890" t="s">
        <v>1278</v>
      </c>
      <c r="L4" s="890"/>
      <c r="M4" s="890"/>
      <c r="N4" s="890"/>
      <c r="O4" s="1122" t="s">
        <v>1314</v>
      </c>
      <c r="P4" s="1123"/>
      <c r="R4" s="890"/>
    </row>
    <row r="5" spans="1:19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922"/>
      <c r="M5" s="922"/>
      <c r="N5" s="922"/>
      <c r="O5" s="922"/>
      <c r="P5" s="993"/>
      <c r="Q5" s="993"/>
    </row>
    <row r="6" spans="1:19" s="898" customFormat="1" ht="33" customHeight="1" x14ac:dyDescent="0.25">
      <c r="A6" s="1044" t="s">
        <v>1269</v>
      </c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  <c r="N6" s="1044"/>
      <c r="O6" s="1044"/>
      <c r="P6" s="1044"/>
      <c r="Q6" s="1044"/>
    </row>
    <row r="7" spans="1:19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924"/>
      <c r="M7" s="924"/>
      <c r="N7" s="924"/>
      <c r="O7" s="924"/>
      <c r="P7" s="761"/>
      <c r="Q7" s="870" t="s">
        <v>719</v>
      </c>
    </row>
    <row r="8" spans="1:19" s="925" customFormat="1" ht="29.25" customHeight="1" x14ac:dyDescent="0.2">
      <c r="A8" s="1031" t="s">
        <v>353</v>
      </c>
      <c r="B8" s="1033" t="s">
        <v>544</v>
      </c>
      <c r="C8" s="1051" t="s">
        <v>354</v>
      </c>
      <c r="D8" s="1033" t="s">
        <v>355</v>
      </c>
      <c r="E8" s="1034" t="s">
        <v>545</v>
      </c>
      <c r="F8" s="1034" t="s">
        <v>546</v>
      </c>
      <c r="G8" s="981" t="s">
        <v>720</v>
      </c>
      <c r="H8" s="982"/>
      <c r="I8" s="982" t="s">
        <v>720</v>
      </c>
      <c r="J8" s="982"/>
      <c r="K8" s="982">
        <v>2013</v>
      </c>
      <c r="L8" s="982"/>
      <c r="M8" s="1034" t="s">
        <v>720</v>
      </c>
      <c r="N8" s="1034"/>
      <c r="O8" s="1034"/>
      <c r="P8" s="1120" t="s">
        <v>721</v>
      </c>
      <c r="Q8" s="1120" t="s">
        <v>1259</v>
      </c>
    </row>
    <row r="9" spans="1:19" s="925" customFormat="1" ht="63.75" customHeight="1" x14ac:dyDescent="0.2">
      <c r="A9" s="1031"/>
      <c r="B9" s="1033"/>
      <c r="C9" s="1051"/>
      <c r="D9" s="1033"/>
      <c r="E9" s="1034"/>
      <c r="F9" s="1034"/>
      <c r="G9" s="305" t="s">
        <v>1291</v>
      </c>
      <c r="H9" s="316" t="s">
        <v>735</v>
      </c>
      <c r="I9" s="305" t="s">
        <v>1302</v>
      </c>
      <c r="J9" s="316" t="s">
        <v>1305</v>
      </c>
      <c r="K9" s="305" t="s">
        <v>1310</v>
      </c>
      <c r="L9" s="316" t="s">
        <v>735</v>
      </c>
      <c r="M9" s="305" t="s">
        <v>1312</v>
      </c>
      <c r="N9" s="316" t="s">
        <v>735</v>
      </c>
      <c r="O9" s="998" t="s">
        <v>736</v>
      </c>
      <c r="P9" s="1121"/>
      <c r="Q9" s="1121"/>
    </row>
    <row r="10" spans="1:19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26">
        <v>7</v>
      </c>
      <c r="H10" s="778">
        <v>8</v>
      </c>
      <c r="I10" s="926">
        <v>9</v>
      </c>
      <c r="J10" s="926"/>
      <c r="K10" s="926" t="s">
        <v>552</v>
      </c>
      <c r="L10" s="926" t="s">
        <v>553</v>
      </c>
      <c r="M10" s="926" t="s">
        <v>552</v>
      </c>
      <c r="N10" s="926" t="s">
        <v>553</v>
      </c>
      <c r="O10" s="926" t="s">
        <v>554</v>
      </c>
      <c r="P10" s="778">
        <v>10</v>
      </c>
      <c r="Q10" s="926">
        <v>11</v>
      </c>
    </row>
    <row r="11" spans="1:19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SUM(G12+G87+G137)</f>
        <v>15675.699999999999</v>
      </c>
      <c r="H11" s="856">
        <f>SUM(H12+H87+H137)</f>
        <v>2751.5</v>
      </c>
      <c r="I11" s="856">
        <f>G11+H11</f>
        <v>18427.199999999997</v>
      </c>
      <c r="J11" s="996">
        <v>3240.5</v>
      </c>
      <c r="K11" s="856">
        <v>21667.599999999999</v>
      </c>
      <c r="L11" s="856">
        <f>SUM(L12+L87)</f>
        <v>357.49999999999994</v>
      </c>
      <c r="M11" s="856">
        <f>K11+L11</f>
        <v>22025.1</v>
      </c>
      <c r="N11" s="856">
        <f>SUM(N12+N87)</f>
        <v>1300</v>
      </c>
      <c r="O11" s="856">
        <f>M11+N11</f>
        <v>23325.1</v>
      </c>
      <c r="P11" s="856">
        <f>SUM(P12+P87)</f>
        <v>126.4</v>
      </c>
      <c r="Q11" s="856">
        <f>SUM(Q12+Q87)</f>
        <v>126.4</v>
      </c>
      <c r="S11" s="928"/>
    </row>
    <row r="12" spans="1:19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SUM(G33+G52+G13+G77+G40+G82)</f>
        <v>11038.4</v>
      </c>
      <c r="H12" s="859">
        <f>SUM(H33+H52+H13+H77+H40+H82)</f>
        <v>654.29999999999995</v>
      </c>
      <c r="I12" s="856">
        <f t="shared" ref="I12:I67" si="0">G12+H12</f>
        <v>11692.699999999999</v>
      </c>
      <c r="J12" s="859">
        <f>SUM(J33+J52+J13+J77+J40+J82)</f>
        <v>579.5</v>
      </c>
      <c r="K12" s="856">
        <f t="shared" ref="K12:K19" si="1">I12+J12</f>
        <v>12272.199999999999</v>
      </c>
      <c r="L12" s="856">
        <f>SUM(L13)</f>
        <v>-99.600000000000009</v>
      </c>
      <c r="M12" s="856">
        <f t="shared" ref="M12:M75" si="2">K12+L12</f>
        <v>12172.599999999999</v>
      </c>
      <c r="N12" s="856">
        <f>SUM(N13+N33+N39+N52+N77+N82)</f>
        <v>900</v>
      </c>
      <c r="O12" s="856">
        <f t="shared" ref="O12:O75" si="3">M12+N12</f>
        <v>13072.599999999999</v>
      </c>
      <c r="P12" s="859">
        <f>SUM(P33+P52)</f>
        <v>126.4</v>
      </c>
      <c r="Q12" s="859">
        <f>SUM(Q33+Q52)</f>
        <v>126.4</v>
      </c>
    </row>
    <row r="13" spans="1:19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SUM(G18+G29)</f>
        <v>1738.6999999999998</v>
      </c>
      <c r="H13" s="859">
        <f>SUM(H18+H29)</f>
        <v>-106.69999999999999</v>
      </c>
      <c r="I13" s="856">
        <f>SUM(I14+I29)</f>
        <v>1632</v>
      </c>
      <c r="J13" s="856">
        <f>SUM(J14+J29)</f>
        <v>79.499999999999986</v>
      </c>
      <c r="K13" s="856">
        <f t="shared" si="1"/>
        <v>1711.5</v>
      </c>
      <c r="L13" s="856">
        <f>SUM(L14)</f>
        <v>-99.600000000000009</v>
      </c>
      <c r="M13" s="856">
        <f t="shared" si="2"/>
        <v>1611.9</v>
      </c>
      <c r="N13" s="856">
        <f>SUM(N14)</f>
        <v>0</v>
      </c>
      <c r="O13" s="856">
        <f t="shared" si="3"/>
        <v>1611.9</v>
      </c>
      <c r="P13" s="859"/>
      <c r="Q13" s="859"/>
    </row>
    <row r="14" spans="1:19" s="898" customFormat="1" ht="18" customHeight="1" x14ac:dyDescent="0.25">
      <c r="A14" s="754" t="s">
        <v>184</v>
      </c>
      <c r="B14" s="355" t="s">
        <v>567</v>
      </c>
      <c r="C14" s="355" t="s">
        <v>149</v>
      </c>
      <c r="D14" s="355" t="s">
        <v>142</v>
      </c>
      <c r="E14" s="858"/>
      <c r="F14" s="859"/>
      <c r="G14" s="859">
        <f>SUM(G18+G15)</f>
        <v>1562.8</v>
      </c>
      <c r="H14" s="859">
        <f>SUM(H18+H15)</f>
        <v>-106.69999999999999</v>
      </c>
      <c r="I14" s="859">
        <f>SUM(I18+I15)</f>
        <v>1456.1</v>
      </c>
      <c r="J14" s="859">
        <f>SUM(J18+J15)</f>
        <v>79.499999999999986</v>
      </c>
      <c r="K14" s="861">
        <f t="shared" ref="K14:K16" si="4">SUM(I14+J14)</f>
        <v>1535.6</v>
      </c>
      <c r="L14" s="861">
        <f>SUM(L18)</f>
        <v>-99.600000000000009</v>
      </c>
      <c r="M14" s="856">
        <f t="shared" si="2"/>
        <v>1436</v>
      </c>
      <c r="N14" s="861">
        <f>SUM(N18)</f>
        <v>0</v>
      </c>
      <c r="O14" s="856">
        <f t="shared" si="3"/>
        <v>1436</v>
      </c>
      <c r="P14" s="859"/>
      <c r="Q14" s="859"/>
    </row>
    <row r="15" spans="1:19" s="898" customFormat="1" ht="30" customHeight="1" x14ac:dyDescent="0.25">
      <c r="A15" s="753" t="s">
        <v>780</v>
      </c>
      <c r="B15" s="299" t="s">
        <v>567</v>
      </c>
      <c r="C15" s="299" t="s">
        <v>149</v>
      </c>
      <c r="D15" s="299" t="s">
        <v>142</v>
      </c>
      <c r="E15" s="860">
        <v>5100301</v>
      </c>
      <c r="F15" s="857"/>
      <c r="G15" s="859"/>
      <c r="H15" s="859"/>
      <c r="I15" s="977">
        <v>0</v>
      </c>
      <c r="J15" s="861">
        <f>SUM(J16)</f>
        <v>66.2</v>
      </c>
      <c r="K15" s="861">
        <f t="shared" si="4"/>
        <v>66.2</v>
      </c>
      <c r="L15" s="861"/>
      <c r="M15" s="977">
        <f t="shared" si="2"/>
        <v>66.2</v>
      </c>
      <c r="N15" s="861"/>
      <c r="O15" s="977">
        <f t="shared" si="3"/>
        <v>66.2</v>
      </c>
      <c r="P15" s="859"/>
      <c r="Q15" s="859"/>
    </row>
    <row r="16" spans="1:19" s="898" customFormat="1" ht="18" customHeight="1" x14ac:dyDescent="0.25">
      <c r="A16" s="319" t="s">
        <v>598</v>
      </c>
      <c r="B16" s="299" t="s">
        <v>567</v>
      </c>
      <c r="C16" s="299" t="s">
        <v>149</v>
      </c>
      <c r="D16" s="299" t="s">
        <v>142</v>
      </c>
      <c r="E16" s="860">
        <v>5100301</v>
      </c>
      <c r="F16" s="862">
        <v>620</v>
      </c>
      <c r="G16" s="859"/>
      <c r="H16" s="859"/>
      <c r="I16" s="977">
        <v>0</v>
      </c>
      <c r="J16" s="861">
        <f>SUM(J17)</f>
        <v>66.2</v>
      </c>
      <c r="K16" s="861">
        <f t="shared" si="4"/>
        <v>66.2</v>
      </c>
      <c r="L16" s="861"/>
      <c r="M16" s="977">
        <f t="shared" si="2"/>
        <v>66.2</v>
      </c>
      <c r="N16" s="861"/>
      <c r="O16" s="977">
        <f t="shared" si="3"/>
        <v>66.2</v>
      </c>
      <c r="P16" s="859"/>
      <c r="Q16" s="859"/>
    </row>
    <row r="17" spans="1:19" s="898" customFormat="1" ht="18" customHeight="1" x14ac:dyDescent="0.25">
      <c r="A17" s="753" t="s">
        <v>600</v>
      </c>
      <c r="B17" s="299" t="s">
        <v>567</v>
      </c>
      <c r="C17" s="299" t="s">
        <v>149</v>
      </c>
      <c r="D17" s="299" t="s">
        <v>142</v>
      </c>
      <c r="E17" s="860">
        <v>5100301</v>
      </c>
      <c r="F17" s="862">
        <v>622</v>
      </c>
      <c r="G17" s="859"/>
      <c r="H17" s="859"/>
      <c r="I17" s="977">
        <v>0</v>
      </c>
      <c r="J17" s="861">
        <v>66.2</v>
      </c>
      <c r="K17" s="861">
        <f>SUM(I17+J17)</f>
        <v>66.2</v>
      </c>
      <c r="L17" s="861"/>
      <c r="M17" s="977">
        <f t="shared" si="2"/>
        <v>66.2</v>
      </c>
      <c r="N17" s="861"/>
      <c r="O17" s="977">
        <f t="shared" si="3"/>
        <v>66.2</v>
      </c>
      <c r="P17" s="859"/>
      <c r="Q17" s="859"/>
    </row>
    <row r="18" spans="1:19" ht="18" customHeight="1" x14ac:dyDescent="0.25">
      <c r="A18" s="319" t="s">
        <v>585</v>
      </c>
      <c r="B18" s="299" t="s">
        <v>567</v>
      </c>
      <c r="C18" s="299" t="s">
        <v>149</v>
      </c>
      <c r="D18" s="293">
        <v>1</v>
      </c>
      <c r="E18" s="860">
        <v>5220000</v>
      </c>
      <c r="F18" s="862"/>
      <c r="G18" s="861">
        <f>SUM(G19)</f>
        <v>1562.8</v>
      </c>
      <c r="H18" s="861">
        <f>SUM(H19)</f>
        <v>-106.69999999999999</v>
      </c>
      <c r="I18" s="977">
        <f t="shared" si="0"/>
        <v>1456.1</v>
      </c>
      <c r="J18" s="861">
        <f>SUM(J19)</f>
        <v>13.299999999999978</v>
      </c>
      <c r="K18" s="977">
        <f t="shared" si="1"/>
        <v>1469.3999999999999</v>
      </c>
      <c r="L18" s="977">
        <f>SUM(L19)</f>
        <v>-99.600000000000009</v>
      </c>
      <c r="M18" s="977">
        <f t="shared" si="2"/>
        <v>1369.8</v>
      </c>
      <c r="N18" s="977">
        <f>SUM(N19)</f>
        <v>0</v>
      </c>
      <c r="O18" s="977">
        <f t="shared" si="3"/>
        <v>1369.8</v>
      </c>
      <c r="P18" s="861"/>
      <c r="Q18" s="861"/>
    </row>
    <row r="19" spans="1:19" ht="32.25" customHeight="1" x14ac:dyDescent="0.25">
      <c r="A19" s="753" t="s">
        <v>780</v>
      </c>
      <c r="B19" s="299" t="s">
        <v>567</v>
      </c>
      <c r="C19" s="299" t="s">
        <v>149</v>
      </c>
      <c r="D19" s="293">
        <v>1</v>
      </c>
      <c r="E19" s="860">
        <v>5224500</v>
      </c>
      <c r="F19" s="862"/>
      <c r="G19" s="861">
        <f>SUM(G24+G22+G20)</f>
        <v>1562.8</v>
      </c>
      <c r="H19" s="861">
        <f>SUM(H24)</f>
        <v>-106.69999999999999</v>
      </c>
      <c r="I19" s="977">
        <f t="shared" si="0"/>
        <v>1456.1</v>
      </c>
      <c r="J19" s="861">
        <f>SUM(J20+J22+J24)</f>
        <v>13.299999999999978</v>
      </c>
      <c r="K19" s="977">
        <f t="shared" si="1"/>
        <v>1469.3999999999999</v>
      </c>
      <c r="L19" s="977">
        <f>SUM(L20+L22+L24)</f>
        <v>-99.600000000000009</v>
      </c>
      <c r="M19" s="977">
        <f t="shared" si="2"/>
        <v>1369.8</v>
      </c>
      <c r="N19" s="977">
        <f>SUM(N20+N22+N24)</f>
        <v>0</v>
      </c>
      <c r="O19" s="977">
        <f t="shared" si="3"/>
        <v>1369.8</v>
      </c>
      <c r="P19" s="861"/>
      <c r="Q19" s="861"/>
    </row>
    <row r="20" spans="1:19" ht="16.5" customHeight="1" x14ac:dyDescent="0.25">
      <c r="A20" s="753" t="s">
        <v>1293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110</v>
      </c>
      <c r="G20" s="861">
        <f>G21</f>
        <v>27.3</v>
      </c>
      <c r="H20" s="861">
        <f t="shared" ref="H20:K20" si="5">H21</f>
        <v>0</v>
      </c>
      <c r="I20" s="861">
        <f t="shared" si="5"/>
        <v>27.3</v>
      </c>
      <c r="J20" s="861">
        <f t="shared" si="5"/>
        <v>13.4</v>
      </c>
      <c r="K20" s="861">
        <f t="shared" si="5"/>
        <v>40.700000000000003</v>
      </c>
      <c r="L20" s="861">
        <v>-0.7</v>
      </c>
      <c r="M20" s="977">
        <f t="shared" si="2"/>
        <v>40</v>
      </c>
      <c r="N20" s="861">
        <f>N21</f>
        <v>0</v>
      </c>
      <c r="O20" s="977">
        <f t="shared" si="3"/>
        <v>40</v>
      </c>
      <c r="P20" s="861"/>
      <c r="Q20" s="861"/>
    </row>
    <row r="21" spans="1:19" ht="21" customHeight="1" x14ac:dyDescent="0.25">
      <c r="A21" s="753" t="s">
        <v>1294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111</v>
      </c>
      <c r="G21" s="861">
        <v>27.3</v>
      </c>
      <c r="H21" s="861"/>
      <c r="I21" s="861">
        <f>G21+H21</f>
        <v>27.3</v>
      </c>
      <c r="J21" s="861">
        <v>13.4</v>
      </c>
      <c r="K21" s="861">
        <f>I21+J21</f>
        <v>40.700000000000003</v>
      </c>
      <c r="L21" s="861">
        <v>-0.7</v>
      </c>
      <c r="M21" s="977">
        <f t="shared" si="2"/>
        <v>40</v>
      </c>
      <c r="N21" s="861"/>
      <c r="O21" s="977">
        <f t="shared" si="3"/>
        <v>40</v>
      </c>
      <c r="P21" s="861"/>
      <c r="Q21" s="861"/>
    </row>
    <row r="22" spans="1:19" ht="24" customHeight="1" x14ac:dyDescent="0.25">
      <c r="A22" s="319" t="s">
        <v>725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240</v>
      </c>
      <c r="G22" s="861">
        <f>SUM(G23)</f>
        <v>100</v>
      </c>
      <c r="H22" s="861">
        <f>SUM(H23)</f>
        <v>0</v>
      </c>
      <c r="I22" s="977">
        <f t="shared" si="0"/>
        <v>100</v>
      </c>
      <c r="J22" s="861">
        <f>SUM(J23)</f>
        <v>0</v>
      </c>
      <c r="K22" s="977">
        <f t="shared" ref="K22:K28" si="6">I22+J22</f>
        <v>100</v>
      </c>
      <c r="L22" s="977">
        <v>32.4</v>
      </c>
      <c r="M22" s="977">
        <f t="shared" si="2"/>
        <v>132.4</v>
      </c>
      <c r="N22" s="977">
        <f>N23</f>
        <v>0</v>
      </c>
      <c r="O22" s="977">
        <f t="shared" si="3"/>
        <v>132.4</v>
      </c>
      <c r="P22" s="861">
        <f t="shared" ref="P22:Q22" si="7">SUM(P23)</f>
        <v>0</v>
      </c>
      <c r="Q22" s="861">
        <f t="shared" si="7"/>
        <v>0</v>
      </c>
    </row>
    <row r="23" spans="1:19" ht="19.5" customHeight="1" x14ac:dyDescent="0.25">
      <c r="A23" s="319" t="s">
        <v>563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244</v>
      </c>
      <c r="G23" s="861">
        <v>100</v>
      </c>
      <c r="H23" s="861"/>
      <c r="I23" s="977">
        <f t="shared" si="0"/>
        <v>100</v>
      </c>
      <c r="J23" s="861"/>
      <c r="K23" s="977">
        <f t="shared" si="6"/>
        <v>100</v>
      </c>
      <c r="L23" s="977">
        <v>32.4</v>
      </c>
      <c r="M23" s="977">
        <f t="shared" si="2"/>
        <v>132.4</v>
      </c>
      <c r="N23" s="977"/>
      <c r="O23" s="977">
        <f t="shared" si="3"/>
        <v>132.4</v>
      </c>
      <c r="P23" s="861"/>
      <c r="Q23" s="861"/>
    </row>
    <row r="24" spans="1:19" ht="32.25" customHeight="1" x14ac:dyDescent="0.25">
      <c r="A24" s="319" t="s">
        <v>596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600</v>
      </c>
      <c r="G24" s="861">
        <f>SUM(G25+G27)</f>
        <v>1435.5</v>
      </c>
      <c r="H24" s="861">
        <f>SUM(H25+H27)</f>
        <v>-106.69999999999999</v>
      </c>
      <c r="I24" s="977">
        <f t="shared" si="0"/>
        <v>1328.8</v>
      </c>
      <c r="J24" s="861">
        <f>SUM(J25+J27)</f>
        <v>-0.10000000000002274</v>
      </c>
      <c r="K24" s="977">
        <f t="shared" si="6"/>
        <v>1328.6999999999998</v>
      </c>
      <c r="L24" s="977">
        <f>SUM(L25+L27)</f>
        <v>-131.30000000000001</v>
      </c>
      <c r="M24" s="977">
        <f t="shared" si="2"/>
        <v>1197.3999999999999</v>
      </c>
      <c r="N24" s="977">
        <f>SUM(N25+N27)</f>
        <v>0</v>
      </c>
      <c r="O24" s="977">
        <f t="shared" si="3"/>
        <v>1197.3999999999999</v>
      </c>
      <c r="P24" s="861"/>
      <c r="Q24" s="861"/>
      <c r="S24" s="929"/>
    </row>
    <row r="25" spans="1:19" ht="18" customHeight="1" x14ac:dyDescent="0.25">
      <c r="A25" s="319" t="s">
        <v>582</v>
      </c>
      <c r="B25" s="299" t="s">
        <v>567</v>
      </c>
      <c r="C25" s="299" t="s">
        <v>149</v>
      </c>
      <c r="D25" s="293">
        <v>1</v>
      </c>
      <c r="E25" s="860">
        <v>5224500</v>
      </c>
      <c r="F25" s="862">
        <v>610</v>
      </c>
      <c r="G25" s="861">
        <f>SUM(G26)</f>
        <v>1107.4000000000001</v>
      </c>
      <c r="H25" s="861">
        <f>SUM(H26)</f>
        <v>-80.099999999999994</v>
      </c>
      <c r="I25" s="977">
        <f t="shared" si="0"/>
        <v>1027.3000000000002</v>
      </c>
      <c r="J25" s="861">
        <f>SUM(J26)</f>
        <v>-146.80000000000001</v>
      </c>
      <c r="K25" s="977">
        <f t="shared" si="6"/>
        <v>880.50000000000023</v>
      </c>
      <c r="L25" s="977">
        <v>-56.8</v>
      </c>
      <c r="M25" s="977">
        <f t="shared" si="2"/>
        <v>823.70000000000027</v>
      </c>
      <c r="N25" s="977">
        <f>N26</f>
        <v>0</v>
      </c>
      <c r="O25" s="977">
        <f t="shared" si="3"/>
        <v>823.70000000000027</v>
      </c>
      <c r="P25" s="861"/>
      <c r="Q25" s="861"/>
    </row>
    <row r="26" spans="1:19" ht="18" customHeight="1" x14ac:dyDescent="0.25">
      <c r="A26" s="753" t="s">
        <v>584</v>
      </c>
      <c r="B26" s="299" t="s">
        <v>567</v>
      </c>
      <c r="C26" s="299" t="s">
        <v>149</v>
      </c>
      <c r="D26" s="293">
        <v>1</v>
      </c>
      <c r="E26" s="860">
        <v>5224500</v>
      </c>
      <c r="F26" s="862">
        <v>612</v>
      </c>
      <c r="G26" s="861">
        <v>1107.4000000000001</v>
      </c>
      <c r="H26" s="861">
        <v>-80.099999999999994</v>
      </c>
      <c r="I26" s="977">
        <f t="shared" si="0"/>
        <v>1027.3000000000002</v>
      </c>
      <c r="J26" s="861">
        <v>-146.80000000000001</v>
      </c>
      <c r="K26" s="977">
        <f t="shared" si="6"/>
        <v>880.50000000000023</v>
      </c>
      <c r="L26" s="977">
        <v>-56.8</v>
      </c>
      <c r="M26" s="977">
        <f t="shared" si="2"/>
        <v>823.70000000000027</v>
      </c>
      <c r="N26" s="977"/>
      <c r="O26" s="977">
        <f t="shared" si="3"/>
        <v>823.70000000000027</v>
      </c>
      <c r="P26" s="861"/>
      <c r="Q26" s="861"/>
    </row>
    <row r="27" spans="1:19" ht="18" customHeight="1" x14ac:dyDescent="0.25">
      <c r="A27" s="319" t="s">
        <v>598</v>
      </c>
      <c r="B27" s="299" t="s">
        <v>567</v>
      </c>
      <c r="C27" s="299" t="s">
        <v>149</v>
      </c>
      <c r="D27" s="293">
        <v>1</v>
      </c>
      <c r="E27" s="860">
        <v>5224500</v>
      </c>
      <c r="F27" s="862">
        <v>620</v>
      </c>
      <c r="G27" s="861">
        <f>SUM(G28)</f>
        <v>328.1</v>
      </c>
      <c r="H27" s="861">
        <f>SUM(H28)</f>
        <v>-26.6</v>
      </c>
      <c r="I27" s="977">
        <f t="shared" si="0"/>
        <v>301.5</v>
      </c>
      <c r="J27" s="861">
        <f>SUM(J28)</f>
        <v>146.69999999999999</v>
      </c>
      <c r="K27" s="977">
        <f t="shared" si="6"/>
        <v>448.2</v>
      </c>
      <c r="L27" s="977">
        <v>-74.5</v>
      </c>
      <c r="M27" s="977">
        <f t="shared" si="2"/>
        <v>373.7</v>
      </c>
      <c r="N27" s="977">
        <f>N28</f>
        <v>0</v>
      </c>
      <c r="O27" s="977">
        <f t="shared" si="3"/>
        <v>373.7</v>
      </c>
      <c r="P27" s="861"/>
      <c r="Q27" s="861"/>
    </row>
    <row r="28" spans="1:19" ht="18" customHeight="1" x14ac:dyDescent="0.25">
      <c r="A28" s="753" t="s">
        <v>600</v>
      </c>
      <c r="B28" s="299" t="s">
        <v>567</v>
      </c>
      <c r="C28" s="299" t="s">
        <v>149</v>
      </c>
      <c r="D28" s="293">
        <v>1</v>
      </c>
      <c r="E28" s="860">
        <v>5224500</v>
      </c>
      <c r="F28" s="862">
        <v>622</v>
      </c>
      <c r="G28" s="861">
        <v>328.1</v>
      </c>
      <c r="H28" s="861">
        <v>-26.6</v>
      </c>
      <c r="I28" s="977">
        <f t="shared" si="0"/>
        <v>301.5</v>
      </c>
      <c r="J28" s="861">
        <v>146.69999999999999</v>
      </c>
      <c r="K28" s="977">
        <f t="shared" si="6"/>
        <v>448.2</v>
      </c>
      <c r="L28" s="977">
        <v>-74.5</v>
      </c>
      <c r="M28" s="977">
        <f t="shared" si="2"/>
        <v>373.7</v>
      </c>
      <c r="N28" s="977"/>
      <c r="O28" s="977">
        <f t="shared" si="3"/>
        <v>373.7</v>
      </c>
      <c r="P28" s="861"/>
      <c r="Q28" s="861"/>
    </row>
    <row r="29" spans="1:19" s="898" customFormat="1" ht="18" customHeight="1" x14ac:dyDescent="0.25">
      <c r="A29" s="754" t="s">
        <v>212</v>
      </c>
      <c r="B29" s="355" t="s">
        <v>567</v>
      </c>
      <c r="C29" s="355" t="s">
        <v>149</v>
      </c>
      <c r="D29" s="355">
        <v>12</v>
      </c>
      <c r="E29" s="858"/>
      <c r="F29" s="857"/>
      <c r="G29" s="859">
        <f>G30</f>
        <v>175.89999999999998</v>
      </c>
      <c r="H29" s="859">
        <f t="shared" ref="H29:K29" si="8">H30</f>
        <v>0</v>
      </c>
      <c r="I29" s="859">
        <f t="shared" si="8"/>
        <v>175.89999999999998</v>
      </c>
      <c r="J29" s="859">
        <f t="shared" si="8"/>
        <v>0</v>
      </c>
      <c r="K29" s="859">
        <f t="shared" si="8"/>
        <v>175.89999999999998</v>
      </c>
      <c r="L29" s="859"/>
      <c r="M29" s="856">
        <f t="shared" si="2"/>
        <v>175.89999999999998</v>
      </c>
      <c r="N29" s="859"/>
      <c r="O29" s="856">
        <f t="shared" si="3"/>
        <v>175.89999999999998</v>
      </c>
      <c r="P29" s="859"/>
      <c r="Q29" s="859"/>
    </row>
    <row r="30" spans="1:19" ht="47.25" customHeight="1" x14ac:dyDescent="0.25">
      <c r="A30" s="274" t="s">
        <v>740</v>
      </c>
      <c r="B30" s="299" t="s">
        <v>567</v>
      </c>
      <c r="C30" s="299" t="s">
        <v>149</v>
      </c>
      <c r="D30" s="299" t="s">
        <v>213</v>
      </c>
      <c r="E30" s="860">
        <v>5220400</v>
      </c>
      <c r="F30" s="862"/>
      <c r="G30" s="861">
        <f>SUM(G31:G32)</f>
        <v>175.89999999999998</v>
      </c>
      <c r="H30" s="861">
        <f>SUM(H31:H32)</f>
        <v>0</v>
      </c>
      <c r="I30" s="861">
        <f t="shared" ref="I30:I31" si="9">SUM(G30:H30)</f>
        <v>175.89999999999998</v>
      </c>
      <c r="J30" s="861">
        <f>SUM(J31:J32)</f>
        <v>0</v>
      </c>
      <c r="K30" s="861">
        <f t="shared" ref="K30:K31" si="10">SUM(I30:J30)</f>
        <v>175.89999999999998</v>
      </c>
      <c r="L30" s="861"/>
      <c r="M30" s="977">
        <f t="shared" si="2"/>
        <v>175.89999999999998</v>
      </c>
      <c r="N30" s="861"/>
      <c r="O30" s="977">
        <f t="shared" si="3"/>
        <v>175.89999999999998</v>
      </c>
      <c r="P30" s="861"/>
      <c r="Q30" s="861"/>
    </row>
    <row r="31" spans="1:19" ht="18.75" customHeight="1" x14ac:dyDescent="0.25">
      <c r="A31" s="319" t="s">
        <v>563</v>
      </c>
      <c r="B31" s="299" t="s">
        <v>567</v>
      </c>
      <c r="C31" s="299" t="s">
        <v>149</v>
      </c>
      <c r="D31" s="299" t="s">
        <v>213</v>
      </c>
      <c r="E31" s="860">
        <v>5220400</v>
      </c>
      <c r="F31" s="862">
        <v>244</v>
      </c>
      <c r="G31" s="861">
        <v>1.2</v>
      </c>
      <c r="H31" s="861"/>
      <c r="I31" s="861">
        <f t="shared" si="9"/>
        <v>1.2</v>
      </c>
      <c r="J31" s="861"/>
      <c r="K31" s="861">
        <f t="shared" si="10"/>
        <v>1.2</v>
      </c>
      <c r="L31" s="861"/>
      <c r="M31" s="977">
        <f t="shared" si="2"/>
        <v>1.2</v>
      </c>
      <c r="N31" s="861"/>
      <c r="O31" s="977">
        <f t="shared" si="3"/>
        <v>1.2</v>
      </c>
      <c r="P31" s="861"/>
      <c r="Q31" s="861"/>
    </row>
    <row r="32" spans="1:19" ht="41.25" customHeight="1" x14ac:dyDescent="0.25">
      <c r="A32" s="319" t="s">
        <v>1270</v>
      </c>
      <c r="B32" s="299" t="s">
        <v>567</v>
      </c>
      <c r="C32" s="299" t="s">
        <v>149</v>
      </c>
      <c r="D32" s="299" t="s">
        <v>213</v>
      </c>
      <c r="E32" s="860">
        <v>5220401</v>
      </c>
      <c r="F32" s="862">
        <v>810</v>
      </c>
      <c r="G32" s="861">
        <v>174.7</v>
      </c>
      <c r="H32" s="861"/>
      <c r="I32" s="861">
        <f>SUM(G32:H32)</f>
        <v>174.7</v>
      </c>
      <c r="J32" s="861"/>
      <c r="K32" s="861">
        <f>SUM(I32:J32)</f>
        <v>174.7</v>
      </c>
      <c r="L32" s="861"/>
      <c r="M32" s="977">
        <f t="shared" si="2"/>
        <v>174.7</v>
      </c>
      <c r="N32" s="861"/>
      <c r="O32" s="977">
        <f t="shared" si="3"/>
        <v>174.7</v>
      </c>
      <c r="P32" s="861"/>
      <c r="Q32" s="861"/>
    </row>
    <row r="33" spans="1:17" s="898" customFormat="1" ht="18.75" customHeight="1" x14ac:dyDescent="0.25">
      <c r="A33" s="367" t="s">
        <v>362</v>
      </c>
      <c r="B33" s="857">
        <v>40</v>
      </c>
      <c r="C33" s="362">
        <v>5</v>
      </c>
      <c r="D33" s="362" t="s">
        <v>358</v>
      </c>
      <c r="E33" s="858" t="s">
        <v>358</v>
      </c>
      <c r="F33" s="857" t="s">
        <v>358</v>
      </c>
      <c r="G33" s="859">
        <f t="shared" ref="G33:J37" si="11">G34</f>
        <v>5754.3</v>
      </c>
      <c r="H33" s="859">
        <f t="shared" si="11"/>
        <v>0</v>
      </c>
      <c r="I33" s="856">
        <f t="shared" si="0"/>
        <v>5754.3</v>
      </c>
      <c r="J33" s="859">
        <f t="shared" si="11"/>
        <v>0</v>
      </c>
      <c r="K33" s="856">
        <f t="shared" ref="K33:K38" si="12">I33+J33</f>
        <v>5754.3</v>
      </c>
      <c r="L33" s="856"/>
      <c r="M33" s="856">
        <f t="shared" si="2"/>
        <v>5754.3</v>
      </c>
      <c r="N33" s="856"/>
      <c r="O33" s="856">
        <f t="shared" si="3"/>
        <v>5754.3</v>
      </c>
      <c r="P33" s="859"/>
      <c r="Q33" s="859"/>
    </row>
    <row r="34" spans="1:17" s="898" customFormat="1" ht="18" customHeight="1" x14ac:dyDescent="0.25">
      <c r="A34" s="367" t="s">
        <v>222</v>
      </c>
      <c r="B34" s="857">
        <v>40</v>
      </c>
      <c r="C34" s="362">
        <v>5</v>
      </c>
      <c r="D34" s="362">
        <v>2</v>
      </c>
      <c r="E34" s="858" t="s">
        <v>358</v>
      </c>
      <c r="F34" s="857" t="s">
        <v>358</v>
      </c>
      <c r="G34" s="859">
        <f t="shared" si="11"/>
        <v>5754.3</v>
      </c>
      <c r="H34" s="859">
        <f t="shared" si="11"/>
        <v>0</v>
      </c>
      <c r="I34" s="856">
        <f t="shared" si="0"/>
        <v>5754.3</v>
      </c>
      <c r="J34" s="859">
        <f t="shared" si="11"/>
        <v>0</v>
      </c>
      <c r="K34" s="856">
        <f t="shared" si="12"/>
        <v>5754.3</v>
      </c>
      <c r="L34" s="856"/>
      <c r="M34" s="856">
        <f t="shared" si="2"/>
        <v>5754.3</v>
      </c>
      <c r="N34" s="856"/>
      <c r="O34" s="856">
        <f t="shared" si="3"/>
        <v>5754.3</v>
      </c>
      <c r="P34" s="859"/>
      <c r="Q34" s="859"/>
    </row>
    <row r="35" spans="1:17" ht="18" customHeight="1" x14ac:dyDescent="0.25">
      <c r="A35" s="319" t="s">
        <v>585</v>
      </c>
      <c r="B35" s="862">
        <v>40</v>
      </c>
      <c r="C35" s="293">
        <v>5</v>
      </c>
      <c r="D35" s="293">
        <v>2</v>
      </c>
      <c r="E35" s="860">
        <v>5220000</v>
      </c>
      <c r="F35" s="862" t="s">
        <v>358</v>
      </c>
      <c r="G35" s="861">
        <f t="shared" si="11"/>
        <v>5754.3</v>
      </c>
      <c r="H35" s="861">
        <f t="shared" si="11"/>
        <v>0</v>
      </c>
      <c r="I35" s="977">
        <f t="shared" si="0"/>
        <v>5754.3</v>
      </c>
      <c r="J35" s="861">
        <f t="shared" si="11"/>
        <v>0</v>
      </c>
      <c r="K35" s="977">
        <f t="shared" si="12"/>
        <v>5754.3</v>
      </c>
      <c r="L35" s="977"/>
      <c r="M35" s="977">
        <f t="shared" si="2"/>
        <v>5754.3</v>
      </c>
      <c r="N35" s="977"/>
      <c r="O35" s="977">
        <f t="shared" si="3"/>
        <v>5754.3</v>
      </c>
      <c r="P35" s="861"/>
      <c r="Q35" s="861"/>
    </row>
    <row r="36" spans="1:17" ht="48.75" customHeight="1" x14ac:dyDescent="0.25">
      <c r="A36" s="319" t="s">
        <v>592</v>
      </c>
      <c r="B36" s="862">
        <v>40</v>
      </c>
      <c r="C36" s="293">
        <v>5</v>
      </c>
      <c r="D36" s="293">
        <v>2</v>
      </c>
      <c r="E36" s="860">
        <v>5222100</v>
      </c>
      <c r="F36" s="862" t="s">
        <v>358</v>
      </c>
      <c r="G36" s="861">
        <f t="shared" si="11"/>
        <v>5754.3</v>
      </c>
      <c r="H36" s="861">
        <f t="shared" si="11"/>
        <v>0</v>
      </c>
      <c r="I36" s="977">
        <f t="shared" si="0"/>
        <v>5754.3</v>
      </c>
      <c r="J36" s="861">
        <f t="shared" si="11"/>
        <v>0</v>
      </c>
      <c r="K36" s="977">
        <f t="shared" si="12"/>
        <v>5754.3</v>
      </c>
      <c r="L36" s="977"/>
      <c r="M36" s="977">
        <f t="shared" si="2"/>
        <v>5754.3</v>
      </c>
      <c r="N36" s="977"/>
      <c r="O36" s="977">
        <f t="shared" si="3"/>
        <v>5754.3</v>
      </c>
      <c r="P36" s="861"/>
      <c r="Q36" s="861"/>
    </row>
    <row r="37" spans="1:17" ht="15.75" x14ac:dyDescent="0.25">
      <c r="A37" s="319" t="s">
        <v>564</v>
      </c>
      <c r="B37" s="862">
        <v>40</v>
      </c>
      <c r="C37" s="293">
        <v>5</v>
      </c>
      <c r="D37" s="293">
        <v>2</v>
      </c>
      <c r="E37" s="860">
        <v>5222100</v>
      </c>
      <c r="F37" s="862">
        <v>800</v>
      </c>
      <c r="G37" s="861">
        <f t="shared" si="11"/>
        <v>5754.3</v>
      </c>
      <c r="H37" s="861">
        <f t="shared" si="11"/>
        <v>0</v>
      </c>
      <c r="I37" s="977">
        <f t="shared" si="0"/>
        <v>5754.3</v>
      </c>
      <c r="J37" s="861">
        <f t="shared" si="11"/>
        <v>0</v>
      </c>
      <c r="K37" s="977">
        <f t="shared" si="12"/>
        <v>5754.3</v>
      </c>
      <c r="L37" s="977"/>
      <c r="M37" s="977">
        <f t="shared" si="2"/>
        <v>5754.3</v>
      </c>
      <c r="N37" s="977"/>
      <c r="O37" s="977">
        <f t="shared" si="3"/>
        <v>5754.3</v>
      </c>
      <c r="P37" s="861"/>
      <c r="Q37" s="861"/>
    </row>
    <row r="38" spans="1:17" ht="31.5" x14ac:dyDescent="0.25">
      <c r="A38" s="319" t="s">
        <v>587</v>
      </c>
      <c r="B38" s="862">
        <v>40</v>
      </c>
      <c r="C38" s="293">
        <v>5</v>
      </c>
      <c r="D38" s="293">
        <v>2</v>
      </c>
      <c r="E38" s="860">
        <v>5222100</v>
      </c>
      <c r="F38" s="862">
        <v>810</v>
      </c>
      <c r="G38" s="861">
        <v>5754.3</v>
      </c>
      <c r="H38" s="861"/>
      <c r="I38" s="977">
        <f t="shared" si="0"/>
        <v>5754.3</v>
      </c>
      <c r="J38" s="861"/>
      <c r="K38" s="977">
        <f t="shared" si="12"/>
        <v>5754.3</v>
      </c>
      <c r="L38" s="977"/>
      <c r="M38" s="977">
        <f t="shared" si="2"/>
        <v>5754.3</v>
      </c>
      <c r="N38" s="977"/>
      <c r="O38" s="977">
        <f t="shared" si="3"/>
        <v>5754.3</v>
      </c>
      <c r="P38" s="861"/>
      <c r="Q38" s="861"/>
    </row>
    <row r="39" spans="1:17" ht="15.75" x14ac:dyDescent="0.25">
      <c r="A39" s="367" t="s">
        <v>1279</v>
      </c>
      <c r="B39" s="857">
        <v>40</v>
      </c>
      <c r="C39" s="362">
        <v>7</v>
      </c>
      <c r="D39" s="362"/>
      <c r="E39" s="858"/>
      <c r="F39" s="857"/>
      <c r="G39" s="859">
        <f>G40</f>
        <v>2769.3</v>
      </c>
      <c r="H39" s="859">
        <f>SUM(H40)</f>
        <v>116</v>
      </c>
      <c r="I39" s="859">
        <f t="shared" ref="I39:K39" si="13">SUM(I40)</f>
        <v>2885.3</v>
      </c>
      <c r="J39" s="859">
        <f>SUM(J40)</f>
        <v>0</v>
      </c>
      <c r="K39" s="859">
        <f t="shared" si="13"/>
        <v>2885.3</v>
      </c>
      <c r="L39" s="859"/>
      <c r="M39" s="856">
        <f t="shared" si="2"/>
        <v>2885.3</v>
      </c>
      <c r="N39" s="859"/>
      <c r="O39" s="856">
        <f t="shared" si="3"/>
        <v>2885.3</v>
      </c>
      <c r="P39" s="859"/>
      <c r="Q39" s="859"/>
    </row>
    <row r="40" spans="1:17" s="898" customFormat="1" ht="15.75" x14ac:dyDescent="0.25">
      <c r="A40" s="754" t="s">
        <v>240</v>
      </c>
      <c r="B40" s="857">
        <v>40</v>
      </c>
      <c r="C40" s="362">
        <v>7</v>
      </c>
      <c r="D40" s="362">
        <v>2</v>
      </c>
      <c r="E40" s="858" t="s">
        <v>358</v>
      </c>
      <c r="F40" s="857" t="s">
        <v>358</v>
      </c>
      <c r="G40" s="859">
        <f>G41+G46</f>
        <v>2769.3</v>
      </c>
      <c r="H40" s="859">
        <f>SUM(H41)</f>
        <v>116</v>
      </c>
      <c r="I40" s="856">
        <f t="shared" si="0"/>
        <v>2885.3</v>
      </c>
      <c r="J40" s="859">
        <f>SUM(J41)</f>
        <v>0</v>
      </c>
      <c r="K40" s="856">
        <f t="shared" ref="K40" si="14">I40+J40</f>
        <v>2885.3</v>
      </c>
      <c r="L40" s="856"/>
      <c r="M40" s="856">
        <f t="shared" si="2"/>
        <v>2885.3</v>
      </c>
      <c r="N40" s="856"/>
      <c r="O40" s="856">
        <f t="shared" si="3"/>
        <v>2885.3</v>
      </c>
      <c r="P40" s="859"/>
      <c r="Q40" s="859"/>
    </row>
    <row r="41" spans="1:17" s="898" customFormat="1" ht="15.75" x14ac:dyDescent="0.25">
      <c r="A41" s="754" t="s">
        <v>1280</v>
      </c>
      <c r="B41" s="857">
        <v>40</v>
      </c>
      <c r="C41" s="362">
        <v>7</v>
      </c>
      <c r="D41" s="362">
        <v>2</v>
      </c>
      <c r="E41" s="860">
        <v>4239900</v>
      </c>
      <c r="F41" s="857">
        <v>600</v>
      </c>
      <c r="G41" s="859">
        <f>SUM(G42+G44)</f>
        <v>2769.3</v>
      </c>
      <c r="H41" s="861">
        <f>SUM(H42+H44)</f>
        <v>116</v>
      </c>
      <c r="I41" s="861">
        <f t="shared" ref="I41:K41" si="15">SUM(I42+I44)</f>
        <v>2885.3</v>
      </c>
      <c r="J41" s="861">
        <f>SUM(J42+J44)</f>
        <v>0</v>
      </c>
      <c r="K41" s="861">
        <f t="shared" si="15"/>
        <v>2885.3</v>
      </c>
      <c r="L41" s="861"/>
      <c r="M41" s="977">
        <f t="shared" si="2"/>
        <v>2885.3</v>
      </c>
      <c r="N41" s="861"/>
      <c r="O41" s="977">
        <f t="shared" si="3"/>
        <v>2885.3</v>
      </c>
      <c r="P41" s="859"/>
      <c r="Q41" s="859"/>
    </row>
    <row r="42" spans="1:17" s="898" customFormat="1" ht="15.75" x14ac:dyDescent="0.25">
      <c r="A42" s="319" t="s">
        <v>582</v>
      </c>
      <c r="B42" s="862">
        <v>40</v>
      </c>
      <c r="C42" s="293">
        <v>7</v>
      </c>
      <c r="D42" s="293">
        <v>2</v>
      </c>
      <c r="E42" s="860">
        <v>4239900</v>
      </c>
      <c r="F42" s="862">
        <v>610</v>
      </c>
      <c r="G42" s="861">
        <f>G43</f>
        <v>1805</v>
      </c>
      <c r="H42" s="861">
        <f>SUM(H43)</f>
        <v>116</v>
      </c>
      <c r="I42" s="976">
        <f>SUM(G42:H42)</f>
        <v>1921</v>
      </c>
      <c r="J42" s="861">
        <f>SUM(J43)</f>
        <v>0</v>
      </c>
      <c r="K42" s="976">
        <f>SUM(I42:J42)</f>
        <v>1921</v>
      </c>
      <c r="L42" s="976"/>
      <c r="M42" s="977">
        <f t="shared" si="2"/>
        <v>1921</v>
      </c>
      <c r="N42" s="976"/>
      <c r="O42" s="977">
        <f t="shared" si="3"/>
        <v>1921</v>
      </c>
      <c r="P42" s="859"/>
      <c r="Q42" s="859"/>
    </row>
    <row r="43" spans="1:17" s="898" customFormat="1" ht="15.75" x14ac:dyDescent="0.25">
      <c r="A43" s="753" t="s">
        <v>584</v>
      </c>
      <c r="B43" s="862">
        <v>40</v>
      </c>
      <c r="C43" s="293">
        <v>7</v>
      </c>
      <c r="D43" s="293">
        <v>2</v>
      </c>
      <c r="E43" s="860">
        <v>4239900</v>
      </c>
      <c r="F43" s="862">
        <v>612</v>
      </c>
      <c r="G43" s="861">
        <v>1805</v>
      </c>
      <c r="H43" s="861">
        <v>116</v>
      </c>
      <c r="I43" s="976">
        <f t="shared" ref="I43:I45" si="16">SUM(G43:H43)</f>
        <v>1921</v>
      </c>
      <c r="J43" s="861"/>
      <c r="K43" s="976">
        <f t="shared" ref="K43:K45" si="17">SUM(I43:J43)</f>
        <v>1921</v>
      </c>
      <c r="L43" s="976"/>
      <c r="M43" s="977">
        <f t="shared" si="2"/>
        <v>1921</v>
      </c>
      <c r="N43" s="976"/>
      <c r="O43" s="977">
        <f t="shared" si="3"/>
        <v>1921</v>
      </c>
      <c r="P43" s="859"/>
      <c r="Q43" s="859"/>
    </row>
    <row r="44" spans="1:17" s="898" customFormat="1" ht="15.75" x14ac:dyDescent="0.25">
      <c r="A44" s="319" t="s">
        <v>598</v>
      </c>
      <c r="B44" s="862">
        <v>40</v>
      </c>
      <c r="C44" s="293">
        <v>7</v>
      </c>
      <c r="D44" s="293">
        <v>2</v>
      </c>
      <c r="E44" s="860">
        <v>4239900</v>
      </c>
      <c r="F44" s="862">
        <v>620</v>
      </c>
      <c r="G44" s="861">
        <f>G45</f>
        <v>964.3</v>
      </c>
      <c r="H44" s="861">
        <f>SUM(H45)</f>
        <v>0</v>
      </c>
      <c r="I44" s="976">
        <f t="shared" si="16"/>
        <v>964.3</v>
      </c>
      <c r="J44" s="861">
        <f>SUM(J45)</f>
        <v>0</v>
      </c>
      <c r="K44" s="976">
        <f t="shared" si="17"/>
        <v>964.3</v>
      </c>
      <c r="L44" s="976"/>
      <c r="M44" s="977">
        <f t="shared" si="2"/>
        <v>964.3</v>
      </c>
      <c r="N44" s="976"/>
      <c r="O44" s="977">
        <f t="shared" si="3"/>
        <v>964.3</v>
      </c>
      <c r="P44" s="859"/>
      <c r="Q44" s="859"/>
    </row>
    <row r="45" spans="1:17" s="898" customFormat="1" ht="15.75" x14ac:dyDescent="0.25">
      <c r="A45" s="753" t="s">
        <v>600</v>
      </c>
      <c r="B45" s="862">
        <v>40</v>
      </c>
      <c r="C45" s="293">
        <v>7</v>
      </c>
      <c r="D45" s="293">
        <v>2</v>
      </c>
      <c r="E45" s="860">
        <v>4239900</v>
      </c>
      <c r="F45" s="862">
        <v>622</v>
      </c>
      <c r="G45" s="861">
        <v>964.3</v>
      </c>
      <c r="H45" s="861"/>
      <c r="I45" s="976">
        <f t="shared" si="16"/>
        <v>964.3</v>
      </c>
      <c r="J45" s="861"/>
      <c r="K45" s="976">
        <f t="shared" si="17"/>
        <v>964.3</v>
      </c>
      <c r="L45" s="976"/>
      <c r="M45" s="977">
        <f t="shared" si="2"/>
        <v>964.3</v>
      </c>
      <c r="N45" s="976"/>
      <c r="O45" s="977">
        <f t="shared" si="3"/>
        <v>964.3</v>
      </c>
      <c r="P45" s="859"/>
      <c r="Q45" s="859"/>
    </row>
    <row r="46" spans="1:17" ht="15.75" hidden="1" x14ac:dyDescent="0.25">
      <c r="A46" s="319" t="s">
        <v>585</v>
      </c>
      <c r="B46" s="862">
        <v>40</v>
      </c>
      <c r="C46" s="293">
        <v>7</v>
      </c>
      <c r="D46" s="293">
        <v>2</v>
      </c>
      <c r="E46" s="860">
        <v>5220000</v>
      </c>
      <c r="F46" s="862" t="s">
        <v>358</v>
      </c>
      <c r="G46" s="861">
        <f t="shared" ref="G46:G50" si="18">SUM(G47)</f>
        <v>0</v>
      </c>
      <c r="H46" s="861"/>
      <c r="I46" s="856">
        <f t="shared" si="0"/>
        <v>0</v>
      </c>
      <c r="J46" s="861"/>
      <c r="K46" s="856">
        <f t="shared" ref="K46:K67" si="19">I46+J46</f>
        <v>0</v>
      </c>
      <c r="L46" s="856"/>
      <c r="M46" s="856">
        <f t="shared" si="2"/>
        <v>0</v>
      </c>
      <c r="N46" s="856"/>
      <c r="O46" s="856">
        <f t="shared" si="3"/>
        <v>0</v>
      </c>
      <c r="P46" s="861">
        <v>0</v>
      </c>
      <c r="Q46" s="861">
        <v>0</v>
      </c>
    </row>
    <row r="47" spans="1:17" ht="15.75" hidden="1" x14ac:dyDescent="0.25">
      <c r="A47" s="319" t="s">
        <v>601</v>
      </c>
      <c r="B47" s="862">
        <v>40</v>
      </c>
      <c r="C47" s="293">
        <v>7</v>
      </c>
      <c r="D47" s="293">
        <v>2</v>
      </c>
      <c r="E47" s="860">
        <v>5222800</v>
      </c>
      <c r="F47" s="862" t="s">
        <v>358</v>
      </c>
      <c r="G47" s="861">
        <f t="shared" si="18"/>
        <v>0</v>
      </c>
      <c r="H47" s="861"/>
      <c r="I47" s="856">
        <f t="shared" si="0"/>
        <v>0</v>
      </c>
      <c r="J47" s="861"/>
      <c r="K47" s="856">
        <f t="shared" si="19"/>
        <v>0</v>
      </c>
      <c r="L47" s="856"/>
      <c r="M47" s="856">
        <f t="shared" si="2"/>
        <v>0</v>
      </c>
      <c r="N47" s="856"/>
      <c r="O47" s="856">
        <f t="shared" si="3"/>
        <v>0</v>
      </c>
      <c r="P47" s="861">
        <v>0</v>
      </c>
      <c r="Q47" s="861">
        <v>0</v>
      </c>
    </row>
    <row r="48" spans="1:17" ht="31.5" hidden="1" x14ac:dyDescent="0.25">
      <c r="A48" s="319" t="s">
        <v>724</v>
      </c>
      <c r="B48" s="862">
        <v>40</v>
      </c>
      <c r="C48" s="293">
        <v>7</v>
      </c>
      <c r="D48" s="293">
        <v>2</v>
      </c>
      <c r="E48" s="860">
        <v>5222810</v>
      </c>
      <c r="F48" s="862" t="s">
        <v>358</v>
      </c>
      <c r="G48" s="861">
        <f t="shared" si="18"/>
        <v>0</v>
      </c>
      <c r="H48" s="861"/>
      <c r="I48" s="856">
        <f t="shared" si="0"/>
        <v>0</v>
      </c>
      <c r="J48" s="861"/>
      <c r="K48" s="856">
        <f t="shared" si="19"/>
        <v>0</v>
      </c>
      <c r="L48" s="856"/>
      <c r="M48" s="856">
        <f t="shared" si="2"/>
        <v>0</v>
      </c>
      <c r="N48" s="856"/>
      <c r="O48" s="856">
        <f t="shared" si="3"/>
        <v>0</v>
      </c>
      <c r="P48" s="861">
        <v>0</v>
      </c>
      <c r="Q48" s="861">
        <v>0</v>
      </c>
    </row>
    <row r="49" spans="1:19" ht="31.5" hidden="1" x14ac:dyDescent="0.25">
      <c r="A49" s="319" t="s">
        <v>596</v>
      </c>
      <c r="B49" s="862">
        <v>40</v>
      </c>
      <c r="C49" s="293">
        <v>7</v>
      </c>
      <c r="D49" s="293">
        <v>2</v>
      </c>
      <c r="E49" s="860">
        <v>5222810</v>
      </c>
      <c r="F49" s="862">
        <v>600</v>
      </c>
      <c r="G49" s="861">
        <f t="shared" si="18"/>
        <v>0</v>
      </c>
      <c r="H49" s="861"/>
      <c r="I49" s="856">
        <f t="shared" si="0"/>
        <v>0</v>
      </c>
      <c r="J49" s="861"/>
      <c r="K49" s="856">
        <f t="shared" si="19"/>
        <v>0</v>
      </c>
      <c r="L49" s="856"/>
      <c r="M49" s="856">
        <f t="shared" si="2"/>
        <v>0</v>
      </c>
      <c r="N49" s="856"/>
      <c r="O49" s="856">
        <f t="shared" si="3"/>
        <v>0</v>
      </c>
      <c r="P49" s="861"/>
      <c r="Q49" s="861"/>
    </row>
    <row r="50" spans="1:19" ht="15.75" hidden="1" x14ac:dyDescent="0.25">
      <c r="A50" s="319" t="s">
        <v>582</v>
      </c>
      <c r="B50" s="862">
        <v>40</v>
      </c>
      <c r="C50" s="293">
        <v>7</v>
      </c>
      <c r="D50" s="293">
        <v>2</v>
      </c>
      <c r="E50" s="860">
        <v>5222810</v>
      </c>
      <c r="F50" s="862">
        <v>610</v>
      </c>
      <c r="G50" s="861">
        <f t="shared" si="18"/>
        <v>0</v>
      </c>
      <c r="H50" s="861"/>
      <c r="I50" s="856">
        <f t="shared" si="0"/>
        <v>0</v>
      </c>
      <c r="J50" s="861"/>
      <c r="K50" s="856">
        <f t="shared" si="19"/>
        <v>0</v>
      </c>
      <c r="L50" s="856"/>
      <c r="M50" s="856">
        <f t="shared" si="2"/>
        <v>0</v>
      </c>
      <c r="N50" s="856"/>
      <c r="O50" s="856">
        <f t="shared" si="3"/>
        <v>0</v>
      </c>
      <c r="P50" s="861">
        <v>0</v>
      </c>
      <c r="Q50" s="861">
        <v>0</v>
      </c>
    </row>
    <row r="51" spans="1:19" ht="15.75" hidden="1" x14ac:dyDescent="0.25">
      <c r="A51" s="753" t="s">
        <v>584</v>
      </c>
      <c r="B51" s="862">
        <v>40</v>
      </c>
      <c r="C51" s="293">
        <v>7</v>
      </c>
      <c r="D51" s="293">
        <v>2</v>
      </c>
      <c r="E51" s="860">
        <v>5222810</v>
      </c>
      <c r="F51" s="862">
        <v>612</v>
      </c>
      <c r="G51" s="861"/>
      <c r="H51" s="861"/>
      <c r="I51" s="856">
        <f t="shared" si="0"/>
        <v>0</v>
      </c>
      <c r="J51" s="861"/>
      <c r="K51" s="856">
        <f t="shared" si="19"/>
        <v>0</v>
      </c>
      <c r="L51" s="856"/>
      <c r="M51" s="856">
        <f t="shared" si="2"/>
        <v>0</v>
      </c>
      <c r="N51" s="856"/>
      <c r="O51" s="856">
        <f t="shared" si="3"/>
        <v>0</v>
      </c>
      <c r="P51" s="861">
        <v>0</v>
      </c>
      <c r="Q51" s="861">
        <v>0</v>
      </c>
    </row>
    <row r="52" spans="1:19" s="898" customFormat="1" ht="15.75" x14ac:dyDescent="0.25">
      <c r="A52" s="367" t="s">
        <v>722</v>
      </c>
      <c r="B52" s="857">
        <v>40</v>
      </c>
      <c r="C52" s="362">
        <v>8</v>
      </c>
      <c r="D52" s="362" t="s">
        <v>358</v>
      </c>
      <c r="E52" s="858" t="s">
        <v>358</v>
      </c>
      <c r="F52" s="857" t="s">
        <v>358</v>
      </c>
      <c r="G52" s="859">
        <f>SUM(G53)</f>
        <v>326.39999999999998</v>
      </c>
      <c r="H52" s="859">
        <f>SUM(H53)</f>
        <v>345</v>
      </c>
      <c r="I52" s="856">
        <f t="shared" si="0"/>
        <v>671.4</v>
      </c>
      <c r="J52" s="859">
        <f>SUM(J53)</f>
        <v>500</v>
      </c>
      <c r="K52" s="856">
        <f t="shared" si="19"/>
        <v>1171.4000000000001</v>
      </c>
      <c r="L52" s="856"/>
      <c r="M52" s="856">
        <f t="shared" si="2"/>
        <v>1171.4000000000001</v>
      </c>
      <c r="N52" s="856">
        <f>N53</f>
        <v>900</v>
      </c>
      <c r="O52" s="856">
        <f t="shared" si="3"/>
        <v>2071.4</v>
      </c>
      <c r="P52" s="859">
        <f>SUM(P53)</f>
        <v>126.4</v>
      </c>
      <c r="Q52" s="859">
        <f>SUM(Q53)</f>
        <v>126.4</v>
      </c>
      <c r="S52" s="1003"/>
    </row>
    <row r="53" spans="1:19" s="898" customFormat="1" ht="15.75" x14ac:dyDescent="0.25">
      <c r="A53" s="367" t="s">
        <v>288</v>
      </c>
      <c r="B53" s="857">
        <v>40</v>
      </c>
      <c r="C53" s="362">
        <v>8</v>
      </c>
      <c r="D53" s="362">
        <v>1</v>
      </c>
      <c r="E53" s="858" t="s">
        <v>358</v>
      </c>
      <c r="F53" s="857" t="s">
        <v>358</v>
      </c>
      <c r="G53" s="859">
        <f>SUM(G54+G64+G69+G73+G75)</f>
        <v>326.39999999999998</v>
      </c>
      <c r="H53" s="859">
        <f>SUM(H54+H64)</f>
        <v>345</v>
      </c>
      <c r="I53" s="856">
        <f t="shared" si="0"/>
        <v>671.4</v>
      </c>
      <c r="J53" s="859">
        <f>SUM(J54+J64)</f>
        <v>500</v>
      </c>
      <c r="K53" s="856">
        <f t="shared" si="19"/>
        <v>1171.4000000000001</v>
      </c>
      <c r="L53" s="856"/>
      <c r="M53" s="856">
        <f t="shared" si="2"/>
        <v>1171.4000000000001</v>
      </c>
      <c r="N53" s="856">
        <f>N69</f>
        <v>900</v>
      </c>
      <c r="O53" s="856">
        <f t="shared" si="3"/>
        <v>2071.4</v>
      </c>
      <c r="P53" s="859">
        <f>SUM(P54+P64)</f>
        <v>126.4</v>
      </c>
      <c r="Q53" s="859">
        <f>SUM(Q54+Q64)</f>
        <v>126.4</v>
      </c>
    </row>
    <row r="54" spans="1:19" ht="15.75" x14ac:dyDescent="0.25">
      <c r="A54" s="319" t="s">
        <v>585</v>
      </c>
      <c r="B54" s="862">
        <v>40</v>
      </c>
      <c r="C54" s="293">
        <v>8</v>
      </c>
      <c r="D54" s="293">
        <v>1</v>
      </c>
      <c r="E54" s="860">
        <v>5220000</v>
      </c>
      <c r="F54" s="862" t="s">
        <v>358</v>
      </c>
      <c r="G54" s="861">
        <f>SUM(G55)</f>
        <v>200</v>
      </c>
      <c r="H54" s="861">
        <f>SUM(H55)</f>
        <v>0</v>
      </c>
      <c r="I54" s="977">
        <f t="shared" si="0"/>
        <v>200</v>
      </c>
      <c r="J54" s="861">
        <f>SUM(J55)</f>
        <v>0</v>
      </c>
      <c r="K54" s="977">
        <f t="shared" si="19"/>
        <v>200</v>
      </c>
      <c r="L54" s="977"/>
      <c r="M54" s="977">
        <f t="shared" si="2"/>
        <v>200</v>
      </c>
      <c r="N54" s="977"/>
      <c r="O54" s="977">
        <f t="shared" si="3"/>
        <v>200</v>
      </c>
      <c r="P54" s="861"/>
      <c r="Q54" s="861"/>
    </row>
    <row r="55" spans="1:19" ht="15.75" x14ac:dyDescent="0.25">
      <c r="A55" s="319" t="s">
        <v>601</v>
      </c>
      <c r="B55" s="862">
        <v>40</v>
      </c>
      <c r="C55" s="293">
        <v>8</v>
      </c>
      <c r="D55" s="293">
        <v>1</v>
      </c>
      <c r="E55" s="860">
        <v>5222800</v>
      </c>
      <c r="F55" s="862" t="s">
        <v>358</v>
      </c>
      <c r="G55" s="861">
        <f>SUM(G60+G56)</f>
        <v>200</v>
      </c>
      <c r="H55" s="861">
        <f>SUM(H60+H56)</f>
        <v>0</v>
      </c>
      <c r="I55" s="977">
        <f t="shared" si="0"/>
        <v>200</v>
      </c>
      <c r="J55" s="861">
        <f>SUM(J60+J56)</f>
        <v>0</v>
      </c>
      <c r="K55" s="977">
        <f t="shared" si="19"/>
        <v>200</v>
      </c>
      <c r="L55" s="977"/>
      <c r="M55" s="977">
        <f t="shared" si="2"/>
        <v>200</v>
      </c>
      <c r="N55" s="977"/>
      <c r="O55" s="977">
        <f t="shared" si="3"/>
        <v>200</v>
      </c>
      <c r="P55" s="861"/>
      <c r="Q55" s="861"/>
    </row>
    <row r="56" spans="1:19" ht="15.75" x14ac:dyDescent="0.25">
      <c r="A56" s="319" t="s">
        <v>602</v>
      </c>
      <c r="B56" s="862">
        <v>40</v>
      </c>
      <c r="C56" s="293">
        <v>8</v>
      </c>
      <c r="D56" s="293">
        <v>1</v>
      </c>
      <c r="E56" s="860">
        <v>5222805</v>
      </c>
      <c r="F56" s="862" t="s">
        <v>358</v>
      </c>
      <c r="G56" s="861">
        <f t="shared" ref="G56:J58" si="20">SUM(G57)</f>
        <v>0</v>
      </c>
      <c r="H56" s="861">
        <f t="shared" si="20"/>
        <v>0</v>
      </c>
      <c r="I56" s="977">
        <f t="shared" si="0"/>
        <v>0</v>
      </c>
      <c r="J56" s="861">
        <f t="shared" si="20"/>
        <v>0</v>
      </c>
      <c r="K56" s="977">
        <f t="shared" si="19"/>
        <v>0</v>
      </c>
      <c r="L56" s="977"/>
      <c r="M56" s="977">
        <f t="shared" si="2"/>
        <v>0</v>
      </c>
      <c r="N56" s="977"/>
      <c r="O56" s="977">
        <f t="shared" si="3"/>
        <v>0</v>
      </c>
      <c r="P56" s="861"/>
      <c r="Q56" s="861"/>
    </row>
    <row r="57" spans="1:19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5222805</v>
      </c>
      <c r="F57" s="862">
        <v>600</v>
      </c>
      <c r="G57" s="861">
        <f t="shared" si="20"/>
        <v>0</v>
      </c>
      <c r="H57" s="861">
        <f t="shared" si="20"/>
        <v>0</v>
      </c>
      <c r="I57" s="977">
        <f t="shared" si="0"/>
        <v>0</v>
      </c>
      <c r="J57" s="861">
        <f t="shared" si="20"/>
        <v>0</v>
      </c>
      <c r="K57" s="977">
        <f t="shared" si="19"/>
        <v>0</v>
      </c>
      <c r="L57" s="977"/>
      <c r="M57" s="977">
        <f t="shared" si="2"/>
        <v>0</v>
      </c>
      <c r="N57" s="977"/>
      <c r="O57" s="977">
        <f t="shared" si="3"/>
        <v>0</v>
      </c>
      <c r="P57" s="861"/>
      <c r="Q57" s="861"/>
    </row>
    <row r="58" spans="1:19" ht="15.75" x14ac:dyDescent="0.25">
      <c r="A58" s="319" t="s">
        <v>598</v>
      </c>
      <c r="B58" s="862">
        <v>40</v>
      </c>
      <c r="C58" s="293">
        <v>8</v>
      </c>
      <c r="D58" s="293">
        <v>1</v>
      </c>
      <c r="E58" s="860">
        <v>5222805</v>
      </c>
      <c r="F58" s="862">
        <v>620</v>
      </c>
      <c r="G58" s="861">
        <f t="shared" si="20"/>
        <v>0</v>
      </c>
      <c r="H58" s="861">
        <f t="shared" si="20"/>
        <v>0</v>
      </c>
      <c r="I58" s="977">
        <f t="shared" si="0"/>
        <v>0</v>
      </c>
      <c r="J58" s="861">
        <f t="shared" si="20"/>
        <v>0</v>
      </c>
      <c r="K58" s="977">
        <f t="shared" si="19"/>
        <v>0</v>
      </c>
      <c r="L58" s="977"/>
      <c r="M58" s="977">
        <f t="shared" si="2"/>
        <v>0</v>
      </c>
      <c r="N58" s="977"/>
      <c r="O58" s="977">
        <f t="shared" si="3"/>
        <v>0</v>
      </c>
      <c r="P58" s="861"/>
      <c r="Q58" s="861"/>
    </row>
    <row r="59" spans="1:19" ht="15.75" x14ac:dyDescent="0.25">
      <c r="A59" s="753" t="s">
        <v>600</v>
      </c>
      <c r="B59" s="862">
        <v>40</v>
      </c>
      <c r="C59" s="293">
        <v>8</v>
      </c>
      <c r="D59" s="293">
        <v>1</v>
      </c>
      <c r="E59" s="860">
        <v>5222805</v>
      </c>
      <c r="F59" s="862">
        <v>622</v>
      </c>
      <c r="G59" s="861"/>
      <c r="H59" s="861"/>
      <c r="I59" s="977">
        <f t="shared" si="0"/>
        <v>0</v>
      </c>
      <c r="J59" s="861"/>
      <c r="K59" s="977">
        <f t="shared" si="19"/>
        <v>0</v>
      </c>
      <c r="L59" s="977"/>
      <c r="M59" s="977">
        <f t="shared" si="2"/>
        <v>0</v>
      </c>
      <c r="N59" s="977"/>
      <c r="O59" s="977">
        <f t="shared" si="3"/>
        <v>0</v>
      </c>
      <c r="P59" s="861"/>
      <c r="Q59" s="861"/>
    </row>
    <row r="60" spans="1:19" ht="15.75" x14ac:dyDescent="0.25">
      <c r="A60" s="319" t="s">
        <v>603</v>
      </c>
      <c r="B60" s="862">
        <v>40</v>
      </c>
      <c r="C60" s="293">
        <v>8</v>
      </c>
      <c r="D60" s="293">
        <v>1</v>
      </c>
      <c r="E60" s="860">
        <v>5222806</v>
      </c>
      <c r="F60" s="862" t="s">
        <v>358</v>
      </c>
      <c r="G60" s="861">
        <f t="shared" ref="G60:J62" si="21">SUM(G61)</f>
        <v>200</v>
      </c>
      <c r="H60" s="861">
        <f t="shared" si="21"/>
        <v>0</v>
      </c>
      <c r="I60" s="977">
        <f t="shared" si="0"/>
        <v>200</v>
      </c>
      <c r="J60" s="861">
        <f t="shared" si="21"/>
        <v>0</v>
      </c>
      <c r="K60" s="977">
        <f t="shared" si="19"/>
        <v>200</v>
      </c>
      <c r="L60" s="977"/>
      <c r="M60" s="977">
        <f t="shared" si="2"/>
        <v>200</v>
      </c>
      <c r="N60" s="977"/>
      <c r="O60" s="977">
        <f t="shared" si="3"/>
        <v>200</v>
      </c>
      <c r="P60" s="861"/>
      <c r="Q60" s="861"/>
    </row>
    <row r="61" spans="1:19" ht="31.5" x14ac:dyDescent="0.25">
      <c r="A61" s="319" t="s">
        <v>596</v>
      </c>
      <c r="B61" s="862">
        <v>40</v>
      </c>
      <c r="C61" s="293">
        <v>8</v>
      </c>
      <c r="D61" s="293">
        <v>1</v>
      </c>
      <c r="E61" s="860">
        <v>5222806</v>
      </c>
      <c r="F61" s="862">
        <v>600</v>
      </c>
      <c r="G61" s="861">
        <f t="shared" si="21"/>
        <v>200</v>
      </c>
      <c r="H61" s="861">
        <f t="shared" si="21"/>
        <v>0</v>
      </c>
      <c r="I61" s="977">
        <f t="shared" si="0"/>
        <v>200</v>
      </c>
      <c r="J61" s="861">
        <f t="shared" si="21"/>
        <v>0</v>
      </c>
      <c r="K61" s="977">
        <f t="shared" si="19"/>
        <v>200</v>
      </c>
      <c r="L61" s="977"/>
      <c r="M61" s="977">
        <f t="shared" si="2"/>
        <v>200</v>
      </c>
      <c r="N61" s="977"/>
      <c r="O61" s="977">
        <f t="shared" si="3"/>
        <v>200</v>
      </c>
      <c r="P61" s="861"/>
      <c r="Q61" s="861"/>
    </row>
    <row r="62" spans="1:19" ht="15.75" x14ac:dyDescent="0.25">
      <c r="A62" s="319" t="s">
        <v>582</v>
      </c>
      <c r="B62" s="862">
        <v>40</v>
      </c>
      <c r="C62" s="293">
        <v>8</v>
      </c>
      <c r="D62" s="293">
        <v>1</v>
      </c>
      <c r="E62" s="860">
        <v>5222806</v>
      </c>
      <c r="F62" s="862">
        <v>610</v>
      </c>
      <c r="G62" s="861">
        <f t="shared" si="21"/>
        <v>200</v>
      </c>
      <c r="H62" s="861">
        <f t="shared" si="21"/>
        <v>0</v>
      </c>
      <c r="I62" s="977">
        <f t="shared" si="0"/>
        <v>200</v>
      </c>
      <c r="J62" s="861">
        <f t="shared" si="21"/>
        <v>0</v>
      </c>
      <c r="K62" s="977">
        <f t="shared" si="19"/>
        <v>200</v>
      </c>
      <c r="L62" s="977"/>
      <c r="M62" s="977">
        <f t="shared" si="2"/>
        <v>200</v>
      </c>
      <c r="N62" s="977"/>
      <c r="O62" s="977">
        <f t="shared" si="3"/>
        <v>200</v>
      </c>
      <c r="P62" s="861"/>
      <c r="Q62" s="861"/>
    </row>
    <row r="63" spans="1:19" ht="15.75" x14ac:dyDescent="0.25">
      <c r="A63" s="753" t="s">
        <v>584</v>
      </c>
      <c r="B63" s="862">
        <v>40</v>
      </c>
      <c r="C63" s="293">
        <v>8</v>
      </c>
      <c r="D63" s="293">
        <v>1</v>
      </c>
      <c r="E63" s="860">
        <v>5222806</v>
      </c>
      <c r="F63" s="862">
        <v>612</v>
      </c>
      <c r="G63" s="861">
        <v>200</v>
      </c>
      <c r="H63" s="861"/>
      <c r="I63" s="977">
        <f t="shared" si="0"/>
        <v>200</v>
      </c>
      <c r="J63" s="861"/>
      <c r="K63" s="977">
        <f t="shared" si="19"/>
        <v>200</v>
      </c>
      <c r="L63" s="977"/>
      <c r="M63" s="977">
        <f t="shared" si="2"/>
        <v>200</v>
      </c>
      <c r="N63" s="977"/>
      <c r="O63" s="977">
        <f t="shared" si="3"/>
        <v>200</v>
      </c>
      <c r="P63" s="861"/>
      <c r="Q63" s="861"/>
    </row>
    <row r="64" spans="1:19" ht="31.5" x14ac:dyDescent="0.25">
      <c r="A64" s="319" t="s">
        <v>594</v>
      </c>
      <c r="B64" s="862">
        <v>40</v>
      </c>
      <c r="C64" s="293">
        <v>8</v>
      </c>
      <c r="D64" s="293">
        <v>1</v>
      </c>
      <c r="E64" s="860">
        <v>4400000</v>
      </c>
      <c r="F64" s="862" t="s">
        <v>358</v>
      </c>
      <c r="G64" s="861">
        <f>G65+G69</f>
        <v>126.4</v>
      </c>
      <c r="H64" s="861">
        <f>H65+H69</f>
        <v>345</v>
      </c>
      <c r="I64" s="977">
        <f t="shared" si="0"/>
        <v>471.4</v>
      </c>
      <c r="J64" s="977">
        <f>J65+J69+J71</f>
        <v>500</v>
      </c>
      <c r="K64" s="977">
        <f t="shared" si="19"/>
        <v>971.4</v>
      </c>
      <c r="L64" s="977"/>
      <c r="M64" s="977">
        <f>K64+L64</f>
        <v>971.4</v>
      </c>
      <c r="N64" s="977">
        <f>N69</f>
        <v>900</v>
      </c>
      <c r="O64" s="977">
        <f t="shared" si="3"/>
        <v>1871.4</v>
      </c>
      <c r="P64" s="861">
        <f t="shared" ref="G64:Q66" si="22">P65</f>
        <v>126.4</v>
      </c>
      <c r="Q64" s="861">
        <f t="shared" si="22"/>
        <v>126.4</v>
      </c>
      <c r="S64" s="929"/>
    </row>
    <row r="65" spans="1:17" ht="47.25" x14ac:dyDescent="0.25">
      <c r="A65" s="930" t="s">
        <v>595</v>
      </c>
      <c r="B65" s="862">
        <v>40</v>
      </c>
      <c r="C65" s="293">
        <v>8</v>
      </c>
      <c r="D65" s="293">
        <v>1</v>
      </c>
      <c r="E65" s="860">
        <v>4400200</v>
      </c>
      <c r="F65" s="862" t="s">
        <v>358</v>
      </c>
      <c r="G65" s="861">
        <f t="shared" si="22"/>
        <v>126.4</v>
      </c>
      <c r="H65" s="861">
        <f t="shared" si="22"/>
        <v>0</v>
      </c>
      <c r="I65" s="977">
        <f t="shared" si="0"/>
        <v>126.4</v>
      </c>
      <c r="J65" s="861">
        <f t="shared" si="22"/>
        <v>0</v>
      </c>
      <c r="K65" s="977">
        <f t="shared" si="19"/>
        <v>126.4</v>
      </c>
      <c r="L65" s="977"/>
      <c r="M65" s="977">
        <f t="shared" si="2"/>
        <v>126.4</v>
      </c>
      <c r="N65" s="977"/>
      <c r="O65" s="977">
        <f t="shared" si="3"/>
        <v>126.4</v>
      </c>
      <c r="P65" s="861">
        <f t="shared" si="22"/>
        <v>126.4</v>
      </c>
      <c r="Q65" s="861">
        <f t="shared" si="22"/>
        <v>126.4</v>
      </c>
    </row>
    <row r="66" spans="1:17" ht="31.5" x14ac:dyDescent="0.25">
      <c r="A66" s="319" t="s">
        <v>596</v>
      </c>
      <c r="B66" s="862">
        <v>40</v>
      </c>
      <c r="C66" s="293">
        <v>8</v>
      </c>
      <c r="D66" s="293">
        <v>1</v>
      </c>
      <c r="E66" s="860">
        <v>4400200</v>
      </c>
      <c r="F66" s="862">
        <v>600</v>
      </c>
      <c r="G66" s="861">
        <f t="shared" si="22"/>
        <v>126.4</v>
      </c>
      <c r="H66" s="861">
        <f t="shared" si="22"/>
        <v>0</v>
      </c>
      <c r="I66" s="977">
        <f t="shared" si="0"/>
        <v>126.4</v>
      </c>
      <c r="J66" s="861">
        <f t="shared" si="22"/>
        <v>0</v>
      </c>
      <c r="K66" s="977">
        <f t="shared" si="19"/>
        <v>126.4</v>
      </c>
      <c r="L66" s="977"/>
      <c r="M66" s="977">
        <f t="shared" si="2"/>
        <v>126.4</v>
      </c>
      <c r="N66" s="977"/>
      <c r="O66" s="977">
        <f t="shared" si="3"/>
        <v>126.4</v>
      </c>
      <c r="P66" s="861">
        <f t="shared" si="22"/>
        <v>126.4</v>
      </c>
      <c r="Q66" s="861">
        <f t="shared" si="22"/>
        <v>126.4</v>
      </c>
    </row>
    <row r="67" spans="1:17" ht="15.75" x14ac:dyDescent="0.25">
      <c r="A67" s="319" t="s">
        <v>582</v>
      </c>
      <c r="B67" s="862">
        <v>40</v>
      </c>
      <c r="C67" s="293">
        <v>8</v>
      </c>
      <c r="D67" s="293">
        <v>1</v>
      </c>
      <c r="E67" s="860">
        <v>4400200</v>
      </c>
      <c r="F67" s="862">
        <v>610</v>
      </c>
      <c r="G67" s="861">
        <f>G68</f>
        <v>126.4</v>
      </c>
      <c r="H67" s="861">
        <f>H68</f>
        <v>0</v>
      </c>
      <c r="I67" s="977">
        <f t="shared" si="0"/>
        <v>126.4</v>
      </c>
      <c r="J67" s="861">
        <f>J68</f>
        <v>0</v>
      </c>
      <c r="K67" s="977">
        <f t="shared" si="19"/>
        <v>126.4</v>
      </c>
      <c r="L67" s="977"/>
      <c r="M67" s="977">
        <f t="shared" si="2"/>
        <v>126.4</v>
      </c>
      <c r="N67" s="977"/>
      <c r="O67" s="977">
        <f t="shared" si="3"/>
        <v>126.4</v>
      </c>
      <c r="P67" s="861">
        <f>P68</f>
        <v>126.4</v>
      </c>
      <c r="Q67" s="861">
        <f>Q68</f>
        <v>126.4</v>
      </c>
    </row>
    <row r="68" spans="1:17" ht="15.75" x14ac:dyDescent="0.25">
      <c r="A68" s="753" t="s">
        <v>584</v>
      </c>
      <c r="B68" s="862">
        <v>40</v>
      </c>
      <c r="C68" s="293">
        <v>8</v>
      </c>
      <c r="D68" s="293">
        <v>1</v>
      </c>
      <c r="E68" s="860">
        <v>4400200</v>
      </c>
      <c r="F68" s="862">
        <v>612</v>
      </c>
      <c r="G68" s="861">
        <v>126.4</v>
      </c>
      <c r="H68" s="861"/>
      <c r="I68" s="977">
        <f>G68+H68</f>
        <v>126.4</v>
      </c>
      <c r="J68" s="861"/>
      <c r="K68" s="977">
        <f>I68+J68</f>
        <v>126.4</v>
      </c>
      <c r="L68" s="977"/>
      <c r="M68" s="977">
        <f t="shared" si="2"/>
        <v>126.4</v>
      </c>
      <c r="N68" s="977"/>
      <c r="O68" s="977">
        <f t="shared" si="3"/>
        <v>126.4</v>
      </c>
      <c r="P68" s="861">
        <v>126.4</v>
      </c>
      <c r="Q68" s="861">
        <v>126.4</v>
      </c>
    </row>
    <row r="69" spans="1:17" ht="31.5" x14ac:dyDescent="0.25">
      <c r="A69" s="319" t="s">
        <v>596</v>
      </c>
      <c r="B69" s="862">
        <v>40</v>
      </c>
      <c r="C69" s="293">
        <v>8</v>
      </c>
      <c r="D69" s="293">
        <v>1</v>
      </c>
      <c r="E69" s="860">
        <v>4409900</v>
      </c>
      <c r="F69" s="862">
        <v>600</v>
      </c>
      <c r="G69" s="861">
        <f>SUM(G70:G71)</f>
        <v>0</v>
      </c>
      <c r="H69" s="861">
        <f>H73</f>
        <v>345</v>
      </c>
      <c r="I69" s="977">
        <f t="shared" ref="I69:I76" si="23">G69+H69</f>
        <v>345</v>
      </c>
      <c r="J69" s="861">
        <f>J73</f>
        <v>0</v>
      </c>
      <c r="K69" s="977">
        <f t="shared" ref="K69:K76" si="24">I69+J69</f>
        <v>345</v>
      </c>
      <c r="L69" s="977"/>
      <c r="M69" s="977">
        <f>M70</f>
        <v>0</v>
      </c>
      <c r="N69" s="977">
        <f>N70</f>
        <v>900</v>
      </c>
      <c r="O69" s="977">
        <f t="shared" si="3"/>
        <v>900</v>
      </c>
      <c r="P69" s="861">
        <f t="shared" ref="P69:Q69" si="25">SUM(P70:P71)</f>
        <v>0</v>
      </c>
      <c r="Q69" s="861">
        <f t="shared" si="25"/>
        <v>0</v>
      </c>
    </row>
    <row r="70" spans="1:17" ht="15.75" x14ac:dyDescent="0.25">
      <c r="A70" s="319" t="s">
        <v>584</v>
      </c>
      <c r="B70" s="862">
        <v>40</v>
      </c>
      <c r="C70" s="293">
        <v>8</v>
      </c>
      <c r="D70" s="293">
        <v>1</v>
      </c>
      <c r="E70" s="860">
        <v>4409900</v>
      </c>
      <c r="F70" s="862">
        <v>612</v>
      </c>
      <c r="G70" s="861"/>
      <c r="H70" s="861"/>
      <c r="I70" s="977">
        <f t="shared" si="23"/>
        <v>0</v>
      </c>
      <c r="J70" s="861"/>
      <c r="K70" s="977">
        <f t="shared" si="24"/>
        <v>0</v>
      </c>
      <c r="L70" s="977"/>
      <c r="M70" s="977">
        <f t="shared" si="2"/>
        <v>0</v>
      </c>
      <c r="N70" s="977">
        <v>900</v>
      </c>
      <c r="O70" s="977">
        <f t="shared" si="3"/>
        <v>900</v>
      </c>
      <c r="P70" s="767"/>
      <c r="Q70" s="767"/>
    </row>
    <row r="71" spans="1:17" ht="15.75" x14ac:dyDescent="0.25">
      <c r="A71" s="319" t="s">
        <v>598</v>
      </c>
      <c r="B71" s="862">
        <v>40</v>
      </c>
      <c r="C71" s="293">
        <v>8</v>
      </c>
      <c r="D71" s="293">
        <v>1</v>
      </c>
      <c r="E71" s="860">
        <v>4409900</v>
      </c>
      <c r="F71" s="862">
        <v>620</v>
      </c>
      <c r="G71" s="861">
        <f>SUM(G72)</f>
        <v>0</v>
      </c>
      <c r="H71" s="861"/>
      <c r="I71" s="977">
        <f t="shared" si="23"/>
        <v>0</v>
      </c>
      <c r="J71" s="861">
        <f>J72</f>
        <v>500</v>
      </c>
      <c r="K71" s="977">
        <f t="shared" si="24"/>
        <v>500</v>
      </c>
      <c r="L71" s="977"/>
      <c r="M71" s="977">
        <f t="shared" si="2"/>
        <v>500</v>
      </c>
      <c r="N71" s="977"/>
      <c r="O71" s="977">
        <f t="shared" si="3"/>
        <v>500</v>
      </c>
      <c r="P71" s="767"/>
      <c r="Q71" s="767"/>
    </row>
    <row r="72" spans="1:17" ht="15.75" x14ac:dyDescent="0.25">
      <c r="A72" s="753" t="s">
        <v>600</v>
      </c>
      <c r="B72" s="862">
        <v>40</v>
      </c>
      <c r="C72" s="293">
        <v>8</v>
      </c>
      <c r="D72" s="293">
        <v>1</v>
      </c>
      <c r="E72" s="860">
        <v>4409900</v>
      </c>
      <c r="F72" s="862">
        <v>622</v>
      </c>
      <c r="G72" s="861"/>
      <c r="H72" s="861"/>
      <c r="I72" s="977">
        <f t="shared" si="23"/>
        <v>0</v>
      </c>
      <c r="J72" s="861">
        <v>500</v>
      </c>
      <c r="K72" s="977">
        <f t="shared" si="24"/>
        <v>500</v>
      </c>
      <c r="L72" s="977"/>
      <c r="M72" s="977">
        <f t="shared" si="2"/>
        <v>500</v>
      </c>
      <c r="N72" s="977"/>
      <c r="O72" s="977">
        <f t="shared" si="3"/>
        <v>500</v>
      </c>
      <c r="P72" s="767"/>
      <c r="Q72" s="767"/>
    </row>
    <row r="73" spans="1:17" ht="15.75" x14ac:dyDescent="0.25">
      <c r="A73" s="319" t="s">
        <v>598</v>
      </c>
      <c r="B73" s="862">
        <v>40</v>
      </c>
      <c r="C73" s="293">
        <v>8</v>
      </c>
      <c r="D73" s="293">
        <v>1</v>
      </c>
      <c r="E73" s="860">
        <v>4419900</v>
      </c>
      <c r="F73" s="862">
        <v>620</v>
      </c>
      <c r="G73" s="861">
        <f>SUM(G74)</f>
        <v>0</v>
      </c>
      <c r="H73" s="861">
        <f>H74</f>
        <v>345</v>
      </c>
      <c r="I73" s="977">
        <f t="shared" si="23"/>
        <v>345</v>
      </c>
      <c r="J73" s="861">
        <f>J74</f>
        <v>0</v>
      </c>
      <c r="K73" s="977">
        <f t="shared" si="24"/>
        <v>345</v>
      </c>
      <c r="L73" s="977"/>
      <c r="M73" s="977">
        <f t="shared" si="2"/>
        <v>345</v>
      </c>
      <c r="N73" s="977"/>
      <c r="O73" s="977">
        <f t="shared" si="3"/>
        <v>345</v>
      </c>
      <c r="P73" s="767"/>
      <c r="Q73" s="767"/>
    </row>
    <row r="74" spans="1:17" ht="15.75" x14ac:dyDescent="0.25">
      <c r="A74" s="753" t="s">
        <v>600</v>
      </c>
      <c r="B74" s="862">
        <v>40</v>
      </c>
      <c r="C74" s="293">
        <v>8</v>
      </c>
      <c r="D74" s="293">
        <v>1</v>
      </c>
      <c r="E74" s="860">
        <v>4419900</v>
      </c>
      <c r="F74" s="862">
        <v>622</v>
      </c>
      <c r="G74" s="861"/>
      <c r="H74" s="861">
        <v>345</v>
      </c>
      <c r="I74" s="977">
        <f t="shared" si="23"/>
        <v>345</v>
      </c>
      <c r="J74" s="861"/>
      <c r="K74" s="977">
        <f t="shared" si="24"/>
        <v>345</v>
      </c>
      <c r="L74" s="977"/>
      <c r="M74" s="977">
        <f t="shared" si="2"/>
        <v>345</v>
      </c>
      <c r="N74" s="977"/>
      <c r="O74" s="977">
        <f t="shared" si="3"/>
        <v>345</v>
      </c>
      <c r="P74" s="767"/>
      <c r="Q74" s="767"/>
    </row>
    <row r="75" spans="1:17" ht="15.75" x14ac:dyDescent="0.25">
      <c r="A75" s="319" t="s">
        <v>582</v>
      </c>
      <c r="B75" s="862">
        <v>40</v>
      </c>
      <c r="C75" s="293">
        <v>8</v>
      </c>
      <c r="D75" s="293">
        <v>1</v>
      </c>
      <c r="E75" s="860">
        <v>4429900</v>
      </c>
      <c r="F75" s="862">
        <v>610</v>
      </c>
      <c r="G75" s="861">
        <f>SUM(G76)</f>
        <v>0</v>
      </c>
      <c r="H75" s="861"/>
      <c r="I75" s="977">
        <f t="shared" si="23"/>
        <v>0</v>
      </c>
      <c r="J75" s="861"/>
      <c r="K75" s="977">
        <f t="shared" si="24"/>
        <v>0</v>
      </c>
      <c r="L75" s="977"/>
      <c r="M75" s="977">
        <f t="shared" si="2"/>
        <v>0</v>
      </c>
      <c r="N75" s="977"/>
      <c r="O75" s="977">
        <f t="shared" si="3"/>
        <v>0</v>
      </c>
      <c r="P75" s="767"/>
      <c r="Q75" s="767"/>
    </row>
    <row r="76" spans="1:17" ht="15.75" x14ac:dyDescent="0.25">
      <c r="A76" s="753" t="s">
        <v>584</v>
      </c>
      <c r="B76" s="862">
        <v>40</v>
      </c>
      <c r="C76" s="293">
        <v>8</v>
      </c>
      <c r="D76" s="293">
        <v>1</v>
      </c>
      <c r="E76" s="860">
        <v>4429900</v>
      </c>
      <c r="F76" s="862">
        <v>612</v>
      </c>
      <c r="G76" s="861"/>
      <c r="H76" s="861"/>
      <c r="I76" s="977">
        <f t="shared" si="23"/>
        <v>0</v>
      </c>
      <c r="J76" s="861"/>
      <c r="K76" s="977">
        <f t="shared" si="24"/>
        <v>0</v>
      </c>
      <c r="L76" s="977"/>
      <c r="M76" s="977">
        <f t="shared" ref="M76:M136" si="26">K76+L76</f>
        <v>0</v>
      </c>
      <c r="N76" s="977"/>
      <c r="O76" s="977">
        <f t="shared" ref="O76:O136" si="27">M76+N76</f>
        <v>0</v>
      </c>
      <c r="P76" s="767"/>
      <c r="Q76" s="767"/>
    </row>
    <row r="77" spans="1:17" s="898" customFormat="1" ht="15.75" x14ac:dyDescent="0.25">
      <c r="A77" s="768" t="s">
        <v>366</v>
      </c>
      <c r="B77" s="355" t="s">
        <v>567</v>
      </c>
      <c r="C77" s="355" t="s">
        <v>180</v>
      </c>
      <c r="D77" s="355"/>
      <c r="E77" s="355"/>
      <c r="F77" s="931"/>
      <c r="G77" s="863">
        <f t="shared" ref="G77:K78" si="28">G78</f>
        <v>245.7</v>
      </c>
      <c r="H77" s="863">
        <f t="shared" si="28"/>
        <v>300</v>
      </c>
      <c r="I77" s="863">
        <f t="shared" si="28"/>
        <v>545.70000000000005</v>
      </c>
      <c r="J77" s="863">
        <f t="shared" si="28"/>
        <v>0</v>
      </c>
      <c r="K77" s="863">
        <f t="shared" si="28"/>
        <v>545.70000000000005</v>
      </c>
      <c r="L77" s="863"/>
      <c r="M77" s="856">
        <f t="shared" si="26"/>
        <v>545.70000000000005</v>
      </c>
      <c r="N77" s="863"/>
      <c r="O77" s="856">
        <f t="shared" si="27"/>
        <v>545.70000000000005</v>
      </c>
      <c r="P77" s="863"/>
      <c r="Q77" s="863"/>
    </row>
    <row r="78" spans="1:17" s="898" customFormat="1" ht="15.75" x14ac:dyDescent="0.25">
      <c r="A78" s="754" t="s">
        <v>291</v>
      </c>
      <c r="B78" s="355" t="s">
        <v>567</v>
      </c>
      <c r="C78" s="355" t="s">
        <v>180</v>
      </c>
      <c r="D78" s="355" t="s">
        <v>142</v>
      </c>
      <c r="E78" s="355"/>
      <c r="F78" s="931"/>
      <c r="G78" s="863">
        <f t="shared" si="28"/>
        <v>245.7</v>
      </c>
      <c r="H78" s="863">
        <f>SUM(H79)</f>
        <v>300</v>
      </c>
      <c r="I78" s="863">
        <f t="shared" ref="I78:I80" si="29">SUM(G78:H78)</f>
        <v>545.70000000000005</v>
      </c>
      <c r="J78" s="863">
        <f>SUM(J79)</f>
        <v>0</v>
      </c>
      <c r="K78" s="863">
        <f t="shared" ref="K78:K80" si="30">SUM(I78:J78)</f>
        <v>545.70000000000005</v>
      </c>
      <c r="L78" s="863"/>
      <c r="M78" s="856">
        <f t="shared" si="26"/>
        <v>545.70000000000005</v>
      </c>
      <c r="N78" s="863"/>
      <c r="O78" s="856">
        <f t="shared" si="27"/>
        <v>545.70000000000005</v>
      </c>
      <c r="P78" s="769"/>
      <c r="Q78" s="769"/>
    </row>
    <row r="79" spans="1:17" ht="15.75" x14ac:dyDescent="0.25">
      <c r="A79" s="864" t="s">
        <v>605</v>
      </c>
      <c r="B79" s="299" t="s">
        <v>567</v>
      </c>
      <c r="C79" s="299" t="s">
        <v>180</v>
      </c>
      <c r="D79" s="299" t="s">
        <v>142</v>
      </c>
      <c r="E79" s="299">
        <v>4709900</v>
      </c>
      <c r="F79" s="932"/>
      <c r="G79" s="865">
        <f>G81</f>
        <v>245.7</v>
      </c>
      <c r="H79" s="865">
        <f>SUM(H80)</f>
        <v>300</v>
      </c>
      <c r="I79" s="865">
        <f t="shared" si="29"/>
        <v>545.70000000000005</v>
      </c>
      <c r="J79" s="865">
        <f>SUM(J80)</f>
        <v>0</v>
      </c>
      <c r="K79" s="865">
        <f t="shared" si="30"/>
        <v>545.70000000000005</v>
      </c>
      <c r="L79" s="865"/>
      <c r="M79" s="977">
        <f t="shared" si="26"/>
        <v>545.70000000000005</v>
      </c>
      <c r="N79" s="865"/>
      <c r="O79" s="977">
        <f t="shared" si="27"/>
        <v>545.70000000000005</v>
      </c>
      <c r="P79" s="770"/>
      <c r="Q79" s="770"/>
    </row>
    <row r="80" spans="1:17" ht="15.75" x14ac:dyDescent="0.25">
      <c r="A80" s="319" t="s">
        <v>582</v>
      </c>
      <c r="B80" s="299" t="s">
        <v>567</v>
      </c>
      <c r="C80" s="299" t="s">
        <v>180</v>
      </c>
      <c r="D80" s="299" t="s">
        <v>142</v>
      </c>
      <c r="E80" s="299" t="s">
        <v>1082</v>
      </c>
      <c r="F80" s="933">
        <v>610</v>
      </c>
      <c r="G80" s="865">
        <f>G81</f>
        <v>245.7</v>
      </c>
      <c r="H80" s="865">
        <f>SUM(H81)</f>
        <v>300</v>
      </c>
      <c r="I80" s="865">
        <f t="shared" si="29"/>
        <v>545.70000000000005</v>
      </c>
      <c r="J80" s="865">
        <f>SUM(J81)</f>
        <v>0</v>
      </c>
      <c r="K80" s="865">
        <f t="shared" si="30"/>
        <v>545.70000000000005</v>
      </c>
      <c r="L80" s="865"/>
      <c r="M80" s="977">
        <f t="shared" si="26"/>
        <v>545.70000000000005</v>
      </c>
      <c r="N80" s="865"/>
      <c r="O80" s="977">
        <f t="shared" si="27"/>
        <v>545.70000000000005</v>
      </c>
      <c r="P80" s="770"/>
      <c r="Q80" s="770"/>
    </row>
    <row r="81" spans="1:17" ht="15.75" x14ac:dyDescent="0.25">
      <c r="A81" s="753" t="s">
        <v>584</v>
      </c>
      <c r="B81" s="299" t="s">
        <v>567</v>
      </c>
      <c r="C81" s="299" t="s">
        <v>180</v>
      </c>
      <c r="D81" s="299" t="s">
        <v>142</v>
      </c>
      <c r="E81" s="299">
        <v>4709900</v>
      </c>
      <c r="F81" s="933">
        <v>612</v>
      </c>
      <c r="G81" s="865">
        <v>245.7</v>
      </c>
      <c r="H81" s="865">
        <v>300</v>
      </c>
      <c r="I81" s="865">
        <f>SUM(G81:H81)</f>
        <v>545.70000000000005</v>
      </c>
      <c r="J81" s="865"/>
      <c r="K81" s="865">
        <f>SUM(I81:J81)</f>
        <v>545.70000000000005</v>
      </c>
      <c r="L81" s="865"/>
      <c r="M81" s="977">
        <f t="shared" si="26"/>
        <v>545.70000000000005</v>
      </c>
      <c r="N81" s="865"/>
      <c r="O81" s="977">
        <f t="shared" si="27"/>
        <v>545.70000000000005</v>
      </c>
      <c r="P81" s="770"/>
      <c r="Q81" s="770"/>
    </row>
    <row r="82" spans="1:17" ht="15.75" x14ac:dyDescent="0.25">
      <c r="A82" s="754" t="s">
        <v>370</v>
      </c>
      <c r="B82" s="355" t="s">
        <v>567</v>
      </c>
      <c r="C82" s="355" t="s">
        <v>159</v>
      </c>
      <c r="D82" s="355"/>
      <c r="E82" s="355"/>
      <c r="F82" s="975"/>
      <c r="G82" s="863">
        <f>G83</f>
        <v>204</v>
      </c>
      <c r="H82" s="863">
        <f>SUM(H84)</f>
        <v>0</v>
      </c>
      <c r="I82" s="863">
        <f>SUM(I84)</f>
        <v>204</v>
      </c>
      <c r="J82" s="863">
        <f>SUM(J84)</f>
        <v>0</v>
      </c>
      <c r="K82" s="863">
        <f>SUM(K84)</f>
        <v>204</v>
      </c>
      <c r="L82" s="863"/>
      <c r="M82" s="856">
        <f t="shared" si="26"/>
        <v>204</v>
      </c>
      <c r="N82" s="863"/>
      <c r="O82" s="856">
        <f t="shared" si="27"/>
        <v>204</v>
      </c>
      <c r="P82" s="863"/>
      <c r="Q82" s="863"/>
    </row>
    <row r="83" spans="1:17" ht="15.75" x14ac:dyDescent="0.25">
      <c r="A83" s="754" t="s">
        <v>1281</v>
      </c>
      <c r="B83" s="355" t="s">
        <v>567</v>
      </c>
      <c r="C83" s="355" t="s">
        <v>159</v>
      </c>
      <c r="D83" s="355" t="s">
        <v>142</v>
      </c>
      <c r="E83" s="355"/>
      <c r="F83" s="975"/>
      <c r="G83" s="863">
        <f>G84</f>
        <v>204</v>
      </c>
      <c r="H83" s="863">
        <f>SUM(H84)</f>
        <v>0</v>
      </c>
      <c r="I83" s="863">
        <f>SUM(H84)</f>
        <v>0</v>
      </c>
      <c r="J83" s="863">
        <f>SUM(J84)</f>
        <v>0</v>
      </c>
      <c r="K83" s="863">
        <f>SUM(J84)</f>
        <v>0</v>
      </c>
      <c r="L83" s="863"/>
      <c r="M83" s="856">
        <f t="shared" si="26"/>
        <v>0</v>
      </c>
      <c r="N83" s="863"/>
      <c r="O83" s="856">
        <f t="shared" si="27"/>
        <v>0</v>
      </c>
      <c r="P83" s="770"/>
      <c r="Q83" s="770"/>
    </row>
    <row r="84" spans="1:17" ht="15.75" x14ac:dyDescent="0.25">
      <c r="A84" s="754" t="s">
        <v>1280</v>
      </c>
      <c r="B84" s="299" t="s">
        <v>567</v>
      </c>
      <c r="C84" s="299" t="s">
        <v>159</v>
      </c>
      <c r="D84" s="299" t="s">
        <v>142</v>
      </c>
      <c r="E84" s="299" t="s">
        <v>1284</v>
      </c>
      <c r="F84" s="299" t="s">
        <v>1282</v>
      </c>
      <c r="G84" s="865">
        <f>G85</f>
        <v>204</v>
      </c>
      <c r="H84" s="865">
        <f>SUM(H85)</f>
        <v>0</v>
      </c>
      <c r="I84" s="865">
        <f t="shared" ref="I84:K85" si="31">SUM(I85)</f>
        <v>204</v>
      </c>
      <c r="J84" s="865">
        <f>SUM(J85)</f>
        <v>0</v>
      </c>
      <c r="K84" s="865">
        <f t="shared" si="31"/>
        <v>204</v>
      </c>
      <c r="L84" s="865"/>
      <c r="M84" s="977">
        <f t="shared" si="26"/>
        <v>204</v>
      </c>
      <c r="N84" s="865"/>
      <c r="O84" s="977">
        <f t="shared" si="27"/>
        <v>204</v>
      </c>
      <c r="P84" s="865"/>
      <c r="Q84" s="865"/>
    </row>
    <row r="85" spans="1:17" ht="15.75" x14ac:dyDescent="0.25">
      <c r="A85" s="319" t="s">
        <v>582</v>
      </c>
      <c r="B85" s="299" t="s">
        <v>567</v>
      </c>
      <c r="C85" s="299" t="s">
        <v>159</v>
      </c>
      <c r="D85" s="299" t="s">
        <v>142</v>
      </c>
      <c r="E85" s="299" t="s">
        <v>1284</v>
      </c>
      <c r="F85" s="299" t="s">
        <v>1247</v>
      </c>
      <c r="G85" s="865">
        <f>G86</f>
        <v>204</v>
      </c>
      <c r="H85" s="865">
        <f>SUM(H86)</f>
        <v>0</v>
      </c>
      <c r="I85" s="865">
        <f t="shared" si="31"/>
        <v>204</v>
      </c>
      <c r="J85" s="865">
        <f>SUM(J86)</f>
        <v>0</v>
      </c>
      <c r="K85" s="865">
        <f t="shared" si="31"/>
        <v>204</v>
      </c>
      <c r="L85" s="865"/>
      <c r="M85" s="977">
        <f t="shared" si="26"/>
        <v>204</v>
      </c>
      <c r="N85" s="865"/>
      <c r="O85" s="977">
        <f t="shared" si="27"/>
        <v>204</v>
      </c>
      <c r="P85" s="865"/>
      <c r="Q85" s="865"/>
    </row>
    <row r="86" spans="1:17" ht="15.75" x14ac:dyDescent="0.25">
      <c r="A86" s="753" t="s">
        <v>584</v>
      </c>
      <c r="B86" s="299" t="s">
        <v>567</v>
      </c>
      <c r="C86" s="299" t="s">
        <v>159</v>
      </c>
      <c r="D86" s="299" t="s">
        <v>142</v>
      </c>
      <c r="E86" s="299" t="s">
        <v>1284</v>
      </c>
      <c r="F86" s="299" t="s">
        <v>1283</v>
      </c>
      <c r="G86" s="865">
        <v>204</v>
      </c>
      <c r="H86" s="865"/>
      <c r="I86" s="865">
        <f>SUM(G86:H86)</f>
        <v>204</v>
      </c>
      <c r="J86" s="865"/>
      <c r="K86" s="865">
        <f>SUM(I86:J86)</f>
        <v>204</v>
      </c>
      <c r="L86" s="865"/>
      <c r="M86" s="977">
        <f t="shared" si="26"/>
        <v>204</v>
      </c>
      <c r="N86" s="865"/>
      <c r="O86" s="977">
        <f t="shared" si="27"/>
        <v>204</v>
      </c>
      <c r="P86" s="770"/>
      <c r="Q86" s="770"/>
    </row>
    <row r="87" spans="1:17" s="898" customFormat="1" ht="31.5" x14ac:dyDescent="0.25">
      <c r="A87" s="367" t="s">
        <v>723</v>
      </c>
      <c r="B87" s="857">
        <v>80</v>
      </c>
      <c r="C87" s="362" t="s">
        <v>358</v>
      </c>
      <c r="D87" s="362" t="s">
        <v>358</v>
      </c>
      <c r="E87" s="858" t="s">
        <v>358</v>
      </c>
      <c r="F87" s="857" t="s">
        <v>358</v>
      </c>
      <c r="G87" s="859">
        <f>SUM(G91+G98)</f>
        <v>4637.2999999999993</v>
      </c>
      <c r="H87" s="859">
        <f>SUM(H91+H98)</f>
        <v>2097.1999999999998</v>
      </c>
      <c r="I87" s="859">
        <f>SUM(I91+I98)</f>
        <v>6734.5</v>
      </c>
      <c r="J87" s="859">
        <f>SUM(J88+J98)</f>
        <v>2660.8999999999996</v>
      </c>
      <c r="K87" s="859">
        <f>SUM(K88+K98)</f>
        <v>9395.4</v>
      </c>
      <c r="L87" s="859">
        <f>SUM(L91+L98)</f>
        <v>457.09999999999997</v>
      </c>
      <c r="M87" s="856">
        <f t="shared" si="26"/>
        <v>9852.5</v>
      </c>
      <c r="N87" s="859">
        <f>SUM(N91+N98)</f>
        <v>400</v>
      </c>
      <c r="O87" s="856">
        <f t="shared" si="27"/>
        <v>10252.5</v>
      </c>
      <c r="P87" s="859"/>
      <c r="Q87" s="859"/>
    </row>
    <row r="88" spans="1:17" s="898" customFormat="1" ht="15.75" x14ac:dyDescent="0.25">
      <c r="A88" s="754" t="s">
        <v>360</v>
      </c>
      <c r="B88" s="355" t="s">
        <v>640</v>
      </c>
      <c r="C88" s="355" t="s">
        <v>149</v>
      </c>
      <c r="D88" s="362"/>
      <c r="E88" s="858"/>
      <c r="F88" s="857"/>
      <c r="G88" s="859">
        <f>SUM(G91)</f>
        <v>2240.1</v>
      </c>
      <c r="H88" s="859">
        <f>SUM(H91)</f>
        <v>-147.9</v>
      </c>
      <c r="I88" s="859">
        <f>SUM(I91)</f>
        <v>2092.1999999999998</v>
      </c>
      <c r="J88" s="859">
        <f>SUM(J91+J89)</f>
        <v>-107.3</v>
      </c>
      <c r="K88" s="859">
        <f>SUM(K91+K89)</f>
        <v>1984.9</v>
      </c>
      <c r="L88" s="859">
        <f>SUM(L91+L89)</f>
        <v>457.09999999999997</v>
      </c>
      <c r="M88" s="856">
        <f t="shared" si="26"/>
        <v>2442</v>
      </c>
      <c r="N88" s="859">
        <f>SUM(N91+N89)</f>
        <v>0</v>
      </c>
      <c r="O88" s="856">
        <f t="shared" si="27"/>
        <v>2442</v>
      </c>
      <c r="P88" s="766"/>
      <c r="Q88" s="766"/>
    </row>
    <row r="89" spans="1:17" s="898" customFormat="1" ht="15.75" x14ac:dyDescent="0.25">
      <c r="A89" s="319" t="s">
        <v>582</v>
      </c>
      <c r="B89" s="299" t="s">
        <v>640</v>
      </c>
      <c r="C89" s="299" t="s">
        <v>149</v>
      </c>
      <c r="D89" s="299" t="s">
        <v>142</v>
      </c>
      <c r="E89" s="860">
        <v>5100301</v>
      </c>
      <c r="F89" s="862">
        <v>610</v>
      </c>
      <c r="G89" s="859"/>
      <c r="H89" s="859"/>
      <c r="I89" s="861"/>
      <c r="J89" s="861">
        <f>J90</f>
        <v>66.2</v>
      </c>
      <c r="K89" s="861">
        <f>SUM(I89:J89)</f>
        <v>66.2</v>
      </c>
      <c r="L89" s="861"/>
      <c r="M89" s="977">
        <f t="shared" si="26"/>
        <v>66.2</v>
      </c>
      <c r="N89" s="861"/>
      <c r="O89" s="977">
        <f t="shared" si="27"/>
        <v>66.2</v>
      </c>
      <c r="P89" s="766"/>
      <c r="Q89" s="766"/>
    </row>
    <row r="90" spans="1:17" s="898" customFormat="1" ht="15.75" x14ac:dyDescent="0.25">
      <c r="A90" s="753" t="s">
        <v>584</v>
      </c>
      <c r="B90" s="299" t="s">
        <v>640</v>
      </c>
      <c r="C90" s="299" t="s">
        <v>149</v>
      </c>
      <c r="D90" s="299" t="s">
        <v>142</v>
      </c>
      <c r="E90" s="860">
        <v>5100301</v>
      </c>
      <c r="F90" s="862">
        <v>612</v>
      </c>
      <c r="G90" s="859"/>
      <c r="H90" s="859"/>
      <c r="I90" s="861"/>
      <c r="J90" s="861">
        <v>66.2</v>
      </c>
      <c r="K90" s="861">
        <f>SUM(I90:J90)</f>
        <v>66.2</v>
      </c>
      <c r="L90" s="861"/>
      <c r="M90" s="977">
        <f t="shared" si="26"/>
        <v>66.2</v>
      </c>
      <c r="N90" s="861"/>
      <c r="O90" s="977">
        <f t="shared" si="27"/>
        <v>66.2</v>
      </c>
      <c r="P90" s="766"/>
      <c r="Q90" s="766"/>
    </row>
    <row r="91" spans="1:17" ht="15.75" x14ac:dyDescent="0.25">
      <c r="A91" s="319" t="s">
        <v>585</v>
      </c>
      <c r="B91" s="299" t="s">
        <v>640</v>
      </c>
      <c r="C91" s="299" t="s">
        <v>149</v>
      </c>
      <c r="D91" s="293">
        <v>1</v>
      </c>
      <c r="E91" s="860">
        <v>5220000</v>
      </c>
      <c r="F91" s="862"/>
      <c r="G91" s="861">
        <f>SUM(G92)</f>
        <v>2240.1</v>
      </c>
      <c r="H91" s="861">
        <f t="shared" ref="H91:N92" si="32">SUM(H92)</f>
        <v>-147.9</v>
      </c>
      <c r="I91" s="861">
        <f t="shared" si="32"/>
        <v>2092.1999999999998</v>
      </c>
      <c r="J91" s="861">
        <f t="shared" si="32"/>
        <v>-173.5</v>
      </c>
      <c r="K91" s="861">
        <f t="shared" si="32"/>
        <v>1918.7</v>
      </c>
      <c r="L91" s="861">
        <f t="shared" si="32"/>
        <v>457.09999999999997</v>
      </c>
      <c r="M91" s="977">
        <f t="shared" si="26"/>
        <v>2375.8000000000002</v>
      </c>
      <c r="N91" s="861">
        <f t="shared" si="32"/>
        <v>0</v>
      </c>
      <c r="O91" s="977">
        <f t="shared" si="27"/>
        <v>2375.8000000000002</v>
      </c>
      <c r="P91" s="767"/>
      <c r="Q91" s="767"/>
    </row>
    <row r="92" spans="1:17" ht="31.5" x14ac:dyDescent="0.25">
      <c r="A92" s="753" t="s">
        <v>780</v>
      </c>
      <c r="B92" s="299" t="s">
        <v>640</v>
      </c>
      <c r="C92" s="299" t="s">
        <v>149</v>
      </c>
      <c r="D92" s="293">
        <v>1</v>
      </c>
      <c r="E92" s="860">
        <v>5224500</v>
      </c>
      <c r="F92" s="862"/>
      <c r="G92" s="861">
        <f>SUM(G93)</f>
        <v>2240.1</v>
      </c>
      <c r="H92" s="861">
        <f t="shared" si="32"/>
        <v>-147.9</v>
      </c>
      <c r="I92" s="861">
        <f t="shared" si="32"/>
        <v>2092.1999999999998</v>
      </c>
      <c r="J92" s="861">
        <f t="shared" si="32"/>
        <v>-173.5</v>
      </c>
      <c r="K92" s="861">
        <f t="shared" si="32"/>
        <v>1918.7</v>
      </c>
      <c r="L92" s="861">
        <f t="shared" si="32"/>
        <v>457.09999999999997</v>
      </c>
      <c r="M92" s="977">
        <f t="shared" si="26"/>
        <v>2375.8000000000002</v>
      </c>
      <c r="N92" s="861">
        <f t="shared" si="32"/>
        <v>0</v>
      </c>
      <c r="O92" s="977">
        <f t="shared" si="27"/>
        <v>2375.8000000000002</v>
      </c>
      <c r="P92" s="767"/>
      <c r="Q92" s="767"/>
    </row>
    <row r="93" spans="1:17" ht="31.5" x14ac:dyDescent="0.25">
      <c r="A93" s="319" t="s">
        <v>596</v>
      </c>
      <c r="B93" s="299" t="s">
        <v>640</v>
      </c>
      <c r="C93" s="299" t="s">
        <v>149</v>
      </c>
      <c r="D93" s="293">
        <v>1</v>
      </c>
      <c r="E93" s="860">
        <v>5224500</v>
      </c>
      <c r="F93" s="862">
        <v>600</v>
      </c>
      <c r="G93" s="861">
        <f>SUM(G94+G96)</f>
        <v>2240.1</v>
      </c>
      <c r="H93" s="861">
        <f t="shared" ref="H93:I93" si="33">SUM(H94+H96)</f>
        <v>-147.9</v>
      </c>
      <c r="I93" s="861">
        <f t="shared" si="33"/>
        <v>2092.1999999999998</v>
      </c>
      <c r="J93" s="861">
        <f t="shared" ref="J93:K93" si="34">SUM(J94+J96)</f>
        <v>-173.5</v>
      </c>
      <c r="K93" s="861">
        <f t="shared" si="34"/>
        <v>1918.7</v>
      </c>
      <c r="L93" s="861">
        <f>SUM(L96+L94)</f>
        <v>457.09999999999997</v>
      </c>
      <c r="M93" s="977">
        <f t="shared" si="26"/>
        <v>2375.8000000000002</v>
      </c>
      <c r="N93" s="861">
        <f>SUM(N96+N94)</f>
        <v>0</v>
      </c>
      <c r="O93" s="977">
        <f t="shared" si="27"/>
        <v>2375.8000000000002</v>
      </c>
      <c r="P93" s="767"/>
      <c r="Q93" s="767"/>
    </row>
    <row r="94" spans="1:17" ht="15.75" x14ac:dyDescent="0.25">
      <c r="A94" s="319" t="s">
        <v>582</v>
      </c>
      <c r="B94" s="299" t="s">
        <v>640</v>
      </c>
      <c r="C94" s="299" t="s">
        <v>149</v>
      </c>
      <c r="D94" s="293">
        <v>1</v>
      </c>
      <c r="E94" s="860">
        <v>5224500</v>
      </c>
      <c r="F94" s="862">
        <v>610</v>
      </c>
      <c r="G94" s="861">
        <f>SUM(G95)</f>
        <v>669.9</v>
      </c>
      <c r="H94" s="861">
        <f t="shared" ref="H94:K96" si="35">SUM(H95)</f>
        <v>-147.9</v>
      </c>
      <c r="I94" s="861">
        <f t="shared" si="35"/>
        <v>522</v>
      </c>
      <c r="J94" s="861">
        <f t="shared" si="35"/>
        <v>-133.5</v>
      </c>
      <c r="K94" s="861">
        <f t="shared" si="35"/>
        <v>388.5</v>
      </c>
      <c r="L94" s="861">
        <f>L95</f>
        <v>21.9</v>
      </c>
      <c r="M94" s="977">
        <f t="shared" si="26"/>
        <v>410.4</v>
      </c>
      <c r="N94" s="861">
        <f>N95</f>
        <v>0</v>
      </c>
      <c r="O94" s="977">
        <f t="shared" si="27"/>
        <v>410.4</v>
      </c>
      <c r="P94" s="767"/>
      <c r="Q94" s="767"/>
    </row>
    <row r="95" spans="1:17" ht="15.75" x14ac:dyDescent="0.25">
      <c r="A95" s="753" t="s">
        <v>584</v>
      </c>
      <c r="B95" s="299" t="s">
        <v>640</v>
      </c>
      <c r="C95" s="299" t="s">
        <v>149</v>
      </c>
      <c r="D95" s="293">
        <v>1</v>
      </c>
      <c r="E95" s="860">
        <v>5224500</v>
      </c>
      <c r="F95" s="862">
        <v>612</v>
      </c>
      <c r="G95" s="861">
        <v>669.9</v>
      </c>
      <c r="H95" s="861">
        <v>-147.9</v>
      </c>
      <c r="I95" s="861">
        <f>G95+H95</f>
        <v>522</v>
      </c>
      <c r="J95" s="861">
        <v>-133.5</v>
      </c>
      <c r="K95" s="861">
        <f>I95+J95</f>
        <v>388.5</v>
      </c>
      <c r="L95" s="861">
        <v>21.9</v>
      </c>
      <c r="M95" s="977">
        <f t="shared" si="26"/>
        <v>410.4</v>
      </c>
      <c r="N95" s="861"/>
      <c r="O95" s="977">
        <f t="shared" si="27"/>
        <v>410.4</v>
      </c>
      <c r="P95" s="767"/>
      <c r="Q95" s="767"/>
    </row>
    <row r="96" spans="1:17" ht="15.75" x14ac:dyDescent="0.25">
      <c r="A96" s="319" t="s">
        <v>598</v>
      </c>
      <c r="B96" s="299" t="s">
        <v>640</v>
      </c>
      <c r="C96" s="299" t="s">
        <v>149</v>
      </c>
      <c r="D96" s="293">
        <v>1</v>
      </c>
      <c r="E96" s="860">
        <v>5224500</v>
      </c>
      <c r="F96" s="862">
        <v>620</v>
      </c>
      <c r="G96" s="861">
        <f>SUM(G97)</f>
        <v>1570.2</v>
      </c>
      <c r="H96" s="861">
        <f t="shared" ref="H96:K96" si="36">SUM(H97)</f>
        <v>0</v>
      </c>
      <c r="I96" s="861">
        <f t="shared" si="36"/>
        <v>1570.2</v>
      </c>
      <c r="J96" s="861">
        <f t="shared" si="35"/>
        <v>-40</v>
      </c>
      <c r="K96" s="861">
        <f t="shared" si="36"/>
        <v>1530.2</v>
      </c>
      <c r="L96" s="861">
        <f>L97</f>
        <v>435.2</v>
      </c>
      <c r="M96" s="977">
        <f t="shared" si="26"/>
        <v>1965.4</v>
      </c>
      <c r="N96" s="861">
        <f>N97</f>
        <v>0</v>
      </c>
      <c r="O96" s="977">
        <f t="shared" si="27"/>
        <v>1965.4</v>
      </c>
      <c r="P96" s="767"/>
      <c r="Q96" s="767"/>
    </row>
    <row r="97" spans="1:17" ht="15.75" x14ac:dyDescent="0.25">
      <c r="A97" s="753" t="s">
        <v>600</v>
      </c>
      <c r="B97" s="299" t="s">
        <v>640</v>
      </c>
      <c r="C97" s="299" t="s">
        <v>149</v>
      </c>
      <c r="D97" s="293">
        <v>1</v>
      </c>
      <c r="E97" s="860">
        <v>5224500</v>
      </c>
      <c r="F97" s="862">
        <v>622</v>
      </c>
      <c r="G97" s="861">
        <v>1570.2</v>
      </c>
      <c r="H97" s="861"/>
      <c r="I97" s="861">
        <f>G97+H97</f>
        <v>1570.2</v>
      </c>
      <c r="J97" s="861">
        <v>-40</v>
      </c>
      <c r="K97" s="861">
        <f>I97+J97</f>
        <v>1530.2</v>
      </c>
      <c r="L97" s="861">
        <v>435.2</v>
      </c>
      <c r="M97" s="977">
        <f t="shared" si="26"/>
        <v>1965.4</v>
      </c>
      <c r="N97" s="861"/>
      <c r="O97" s="977">
        <f t="shared" si="27"/>
        <v>1965.4</v>
      </c>
      <c r="P97" s="767"/>
      <c r="Q97" s="767"/>
    </row>
    <row r="98" spans="1:17" s="898" customFormat="1" ht="15.75" x14ac:dyDescent="0.25">
      <c r="A98" s="367" t="s">
        <v>363</v>
      </c>
      <c r="B98" s="857">
        <v>80</v>
      </c>
      <c r="C98" s="362">
        <v>7</v>
      </c>
      <c r="D98" s="362" t="s">
        <v>358</v>
      </c>
      <c r="E98" s="858" t="s">
        <v>358</v>
      </c>
      <c r="F98" s="857" t="s">
        <v>358</v>
      </c>
      <c r="G98" s="863">
        <f>G102+G99+G112+G123</f>
        <v>2397.1999999999998</v>
      </c>
      <c r="H98" s="863">
        <f>SUM(H99+H102+H123+H112)</f>
        <v>2245.1</v>
      </c>
      <c r="I98" s="863">
        <f>SUM(I99+I102+I123+I112)</f>
        <v>4642.3</v>
      </c>
      <c r="J98" s="863">
        <f>SUM(J99+J102+J123+J112)</f>
        <v>2768.2</v>
      </c>
      <c r="K98" s="863">
        <f>SUM(K99+K102+K123+K112)</f>
        <v>7410.5</v>
      </c>
      <c r="L98" s="863"/>
      <c r="M98" s="856">
        <f t="shared" si="26"/>
        <v>7410.5</v>
      </c>
      <c r="N98" s="863">
        <f>N102</f>
        <v>400</v>
      </c>
      <c r="O98" s="856">
        <f t="shared" si="27"/>
        <v>7810.5</v>
      </c>
      <c r="P98" s="863"/>
      <c r="Q98" s="863"/>
    </row>
    <row r="99" spans="1:17" s="898" customFormat="1" ht="15.75" x14ac:dyDescent="0.25">
      <c r="A99" s="754" t="s">
        <v>238</v>
      </c>
      <c r="B99" s="355" t="s">
        <v>640</v>
      </c>
      <c r="C99" s="355" t="s">
        <v>157</v>
      </c>
      <c r="D99" s="355" t="s">
        <v>142</v>
      </c>
      <c r="E99" s="355"/>
      <c r="F99" s="857"/>
      <c r="G99" s="859">
        <f>G100</f>
        <v>736</v>
      </c>
      <c r="H99" s="859">
        <f>SUM(H100)</f>
        <v>76</v>
      </c>
      <c r="I99" s="859">
        <f t="shared" ref="I99:K100" si="37">SUM(I100)</f>
        <v>812</v>
      </c>
      <c r="J99" s="859">
        <f>SUM(J100)</f>
        <v>720.2</v>
      </c>
      <c r="K99" s="859">
        <f t="shared" si="37"/>
        <v>1532.2</v>
      </c>
      <c r="L99" s="859"/>
      <c r="M99" s="856">
        <f t="shared" si="26"/>
        <v>1532.2</v>
      </c>
      <c r="N99" s="859"/>
      <c r="O99" s="856">
        <f t="shared" si="27"/>
        <v>1532.2</v>
      </c>
      <c r="P99" s="859"/>
      <c r="Q99" s="859"/>
    </row>
    <row r="100" spans="1:17" ht="15.75" x14ac:dyDescent="0.25">
      <c r="A100" s="753" t="s">
        <v>642</v>
      </c>
      <c r="B100" s="299" t="s">
        <v>640</v>
      </c>
      <c r="C100" s="299" t="s">
        <v>157</v>
      </c>
      <c r="D100" s="299" t="s">
        <v>142</v>
      </c>
      <c r="E100" s="299">
        <v>4209900</v>
      </c>
      <c r="F100" s="862">
        <v>610</v>
      </c>
      <c r="G100" s="861">
        <f>G101</f>
        <v>736</v>
      </c>
      <c r="H100" s="861">
        <f>SUM(H101)</f>
        <v>76</v>
      </c>
      <c r="I100" s="861">
        <f t="shared" si="37"/>
        <v>812</v>
      </c>
      <c r="J100" s="861">
        <f>SUM(J101)</f>
        <v>720.2</v>
      </c>
      <c r="K100" s="861">
        <f t="shared" si="37"/>
        <v>1532.2</v>
      </c>
      <c r="L100" s="861"/>
      <c r="M100" s="977">
        <f t="shared" si="26"/>
        <v>1532.2</v>
      </c>
      <c r="N100" s="861"/>
      <c r="O100" s="977">
        <f t="shared" si="27"/>
        <v>1532.2</v>
      </c>
      <c r="P100" s="861"/>
      <c r="Q100" s="861"/>
    </row>
    <row r="101" spans="1:17" ht="15.75" x14ac:dyDescent="0.25">
      <c r="A101" s="753" t="s">
        <v>584</v>
      </c>
      <c r="B101" s="299" t="s">
        <v>640</v>
      </c>
      <c r="C101" s="299" t="s">
        <v>157</v>
      </c>
      <c r="D101" s="299" t="s">
        <v>142</v>
      </c>
      <c r="E101" s="299">
        <v>4209900</v>
      </c>
      <c r="F101" s="862">
        <v>612</v>
      </c>
      <c r="G101" s="861">
        <v>736</v>
      </c>
      <c r="H101" s="861">
        <v>76</v>
      </c>
      <c r="I101" s="861">
        <f>SUM(G101:H101)</f>
        <v>812</v>
      </c>
      <c r="J101" s="861">
        <v>720.2</v>
      </c>
      <c r="K101" s="861">
        <f>SUM(I101:J101)</f>
        <v>1532.2</v>
      </c>
      <c r="L101" s="861"/>
      <c r="M101" s="977">
        <f t="shared" si="26"/>
        <v>1532.2</v>
      </c>
      <c r="N101" s="861"/>
      <c r="O101" s="977">
        <f t="shared" si="27"/>
        <v>1532.2</v>
      </c>
      <c r="P101" s="767"/>
      <c r="Q101" s="767"/>
    </row>
    <row r="102" spans="1:17" s="898" customFormat="1" ht="15.75" x14ac:dyDescent="0.25">
      <c r="A102" s="754" t="s">
        <v>240</v>
      </c>
      <c r="B102" s="355" t="s">
        <v>640</v>
      </c>
      <c r="C102" s="355" t="s">
        <v>157</v>
      </c>
      <c r="D102" s="355" t="s">
        <v>144</v>
      </c>
      <c r="E102" s="355"/>
      <c r="F102" s="857"/>
      <c r="G102" s="859">
        <f>SUM(G103+G106)</f>
        <v>1349.9</v>
      </c>
      <c r="H102" s="859">
        <f>SUM(H103)</f>
        <v>1500</v>
      </c>
      <c r="I102" s="859">
        <f t="shared" ref="I102:K102" si="38">SUM(I103)</f>
        <v>2849.9</v>
      </c>
      <c r="J102" s="859">
        <f>SUM(J103)</f>
        <v>932.3</v>
      </c>
      <c r="K102" s="859">
        <f t="shared" si="38"/>
        <v>3782.2000000000003</v>
      </c>
      <c r="L102" s="859"/>
      <c r="M102" s="856">
        <f t="shared" si="26"/>
        <v>3782.2000000000003</v>
      </c>
      <c r="N102" s="859">
        <f>N103</f>
        <v>400</v>
      </c>
      <c r="O102" s="856">
        <f t="shared" si="27"/>
        <v>4182.2000000000007</v>
      </c>
      <c r="P102" s="859"/>
      <c r="Q102" s="859"/>
    </row>
    <row r="103" spans="1:17" ht="31.5" x14ac:dyDescent="0.25">
      <c r="A103" s="753" t="s">
        <v>581</v>
      </c>
      <c r="B103" s="299" t="s">
        <v>640</v>
      </c>
      <c r="C103" s="299" t="s">
        <v>157</v>
      </c>
      <c r="D103" s="299" t="s">
        <v>144</v>
      </c>
      <c r="E103" s="299">
        <v>4219900</v>
      </c>
      <c r="F103" s="862">
        <v>600</v>
      </c>
      <c r="G103" s="861">
        <f>G104+G105</f>
        <v>1349.9</v>
      </c>
      <c r="H103" s="861">
        <f>SUM(H104:H105)</f>
        <v>1500</v>
      </c>
      <c r="I103" s="861">
        <f t="shared" ref="I103:K103" si="39">SUM(I104:I105)</f>
        <v>2849.9</v>
      </c>
      <c r="J103" s="861">
        <f>SUM(J104:J105)</f>
        <v>932.3</v>
      </c>
      <c r="K103" s="861">
        <f t="shared" si="39"/>
        <v>3782.2000000000003</v>
      </c>
      <c r="L103" s="861"/>
      <c r="M103" s="977">
        <f t="shared" si="26"/>
        <v>3782.2000000000003</v>
      </c>
      <c r="N103" s="861">
        <f>N104</f>
        <v>400</v>
      </c>
      <c r="O103" s="977">
        <f t="shared" si="27"/>
        <v>4182.2000000000007</v>
      </c>
      <c r="P103" s="861"/>
      <c r="Q103" s="861"/>
    </row>
    <row r="104" spans="1:17" ht="15.75" x14ac:dyDescent="0.25">
      <c r="A104" s="753" t="s">
        <v>584</v>
      </c>
      <c r="B104" s="299" t="s">
        <v>640</v>
      </c>
      <c r="C104" s="299" t="s">
        <v>157</v>
      </c>
      <c r="D104" s="299" t="s">
        <v>144</v>
      </c>
      <c r="E104" s="299" t="s">
        <v>739</v>
      </c>
      <c r="F104" s="862">
        <v>612</v>
      </c>
      <c r="G104" s="861">
        <v>499.9</v>
      </c>
      <c r="H104" s="861">
        <v>1500</v>
      </c>
      <c r="I104" s="861">
        <f>SUM(G104:H104)</f>
        <v>1999.9</v>
      </c>
      <c r="J104" s="861">
        <v>432.3</v>
      </c>
      <c r="K104" s="861">
        <f>SUM(I104:J104)</f>
        <v>2432.2000000000003</v>
      </c>
      <c r="L104" s="861"/>
      <c r="M104" s="977">
        <f t="shared" si="26"/>
        <v>2432.2000000000003</v>
      </c>
      <c r="N104" s="861">
        <v>400</v>
      </c>
      <c r="O104" s="977">
        <f t="shared" si="27"/>
        <v>2832.2000000000003</v>
      </c>
      <c r="P104" s="767"/>
      <c r="Q104" s="767"/>
    </row>
    <row r="105" spans="1:17" ht="15.75" x14ac:dyDescent="0.25">
      <c r="A105" s="753" t="s">
        <v>600</v>
      </c>
      <c r="B105" s="299" t="s">
        <v>640</v>
      </c>
      <c r="C105" s="299" t="s">
        <v>157</v>
      </c>
      <c r="D105" s="299" t="s">
        <v>144</v>
      </c>
      <c r="E105" s="299" t="s">
        <v>739</v>
      </c>
      <c r="F105" s="862">
        <v>622</v>
      </c>
      <c r="G105" s="861">
        <v>850</v>
      </c>
      <c r="H105" s="861"/>
      <c r="I105" s="861">
        <f>SUM(G105:H105)</f>
        <v>850</v>
      </c>
      <c r="J105" s="861">
        <v>500</v>
      </c>
      <c r="K105" s="861">
        <f>SUM(I105:J105)</f>
        <v>1350</v>
      </c>
      <c r="L105" s="861"/>
      <c r="M105" s="977">
        <f t="shared" si="26"/>
        <v>1350</v>
      </c>
      <c r="N105" s="861"/>
      <c r="O105" s="977">
        <f t="shared" si="27"/>
        <v>1350</v>
      </c>
      <c r="P105" s="767"/>
      <c r="Q105" s="767"/>
    </row>
    <row r="106" spans="1:17" ht="15.75" x14ac:dyDescent="0.25">
      <c r="A106" s="319" t="s">
        <v>585</v>
      </c>
      <c r="B106" s="299" t="s">
        <v>640</v>
      </c>
      <c r="C106" s="299" t="s">
        <v>157</v>
      </c>
      <c r="D106" s="299" t="s">
        <v>144</v>
      </c>
      <c r="E106" s="299" t="s">
        <v>1262</v>
      </c>
      <c r="F106" s="862"/>
      <c r="G106" s="861">
        <f>SUM(G107)</f>
        <v>0</v>
      </c>
      <c r="H106" s="861"/>
      <c r="I106" s="861">
        <f t="shared" ref="I106:I136" si="40">SUM(G106:H106)</f>
        <v>0</v>
      </c>
      <c r="J106" s="861"/>
      <c r="K106" s="861">
        <f t="shared" ref="K106:K117" si="41">SUM(I106:J106)</f>
        <v>0</v>
      </c>
      <c r="L106" s="861"/>
      <c r="M106" s="977">
        <f t="shared" si="26"/>
        <v>0</v>
      </c>
      <c r="N106" s="861"/>
      <c r="O106" s="977">
        <f t="shared" si="27"/>
        <v>0</v>
      </c>
      <c r="P106" s="767"/>
      <c r="Q106" s="767"/>
    </row>
    <row r="107" spans="1:17" ht="31.5" x14ac:dyDescent="0.25">
      <c r="A107" s="319" t="s">
        <v>596</v>
      </c>
      <c r="B107" s="299" t="s">
        <v>640</v>
      </c>
      <c r="C107" s="299" t="s">
        <v>157</v>
      </c>
      <c r="D107" s="299" t="s">
        <v>144</v>
      </c>
      <c r="E107" s="299" t="s">
        <v>1054</v>
      </c>
      <c r="F107" s="862">
        <v>600</v>
      </c>
      <c r="G107" s="861">
        <f>SUM(G108:G109)</f>
        <v>0</v>
      </c>
      <c r="H107" s="861"/>
      <c r="I107" s="861">
        <f t="shared" si="40"/>
        <v>0</v>
      </c>
      <c r="J107" s="861"/>
      <c r="K107" s="861">
        <f t="shared" si="41"/>
        <v>0</v>
      </c>
      <c r="L107" s="861"/>
      <c r="M107" s="977">
        <f t="shared" si="26"/>
        <v>0</v>
      </c>
      <c r="N107" s="861"/>
      <c r="O107" s="977">
        <f t="shared" si="27"/>
        <v>0</v>
      </c>
      <c r="P107" s="767"/>
      <c r="Q107" s="767"/>
    </row>
    <row r="108" spans="1:17" ht="15.75" x14ac:dyDescent="0.25">
      <c r="A108" s="753" t="s">
        <v>584</v>
      </c>
      <c r="B108" s="299" t="s">
        <v>640</v>
      </c>
      <c r="C108" s="299" t="s">
        <v>157</v>
      </c>
      <c r="D108" s="299" t="s">
        <v>144</v>
      </c>
      <c r="E108" s="299" t="s">
        <v>1054</v>
      </c>
      <c r="F108" s="862">
        <v>612</v>
      </c>
      <c r="G108" s="861"/>
      <c r="H108" s="861"/>
      <c r="I108" s="861">
        <f t="shared" si="40"/>
        <v>0</v>
      </c>
      <c r="J108" s="861"/>
      <c r="K108" s="861">
        <f t="shared" si="41"/>
        <v>0</v>
      </c>
      <c r="L108" s="861"/>
      <c r="M108" s="977">
        <f t="shared" si="26"/>
        <v>0</v>
      </c>
      <c r="N108" s="861"/>
      <c r="O108" s="977">
        <f t="shared" si="27"/>
        <v>0</v>
      </c>
      <c r="P108" s="767"/>
      <c r="Q108" s="767"/>
    </row>
    <row r="109" spans="1:17" ht="15.75" x14ac:dyDescent="0.25">
      <c r="A109" s="753" t="s">
        <v>600</v>
      </c>
      <c r="B109" s="299" t="s">
        <v>640</v>
      </c>
      <c r="C109" s="299" t="s">
        <v>157</v>
      </c>
      <c r="D109" s="299" t="s">
        <v>144</v>
      </c>
      <c r="E109" s="299" t="s">
        <v>1054</v>
      </c>
      <c r="F109" s="862">
        <v>622</v>
      </c>
      <c r="G109" s="861"/>
      <c r="H109" s="861"/>
      <c r="I109" s="861">
        <f t="shared" si="40"/>
        <v>0</v>
      </c>
      <c r="J109" s="861"/>
      <c r="K109" s="861">
        <f t="shared" si="41"/>
        <v>0</v>
      </c>
      <c r="L109" s="861"/>
      <c r="M109" s="977">
        <f t="shared" si="26"/>
        <v>0</v>
      </c>
      <c r="N109" s="861"/>
      <c r="O109" s="977">
        <f t="shared" si="27"/>
        <v>0</v>
      </c>
      <c r="P109" s="767"/>
      <c r="Q109" s="767"/>
    </row>
    <row r="110" spans="1:17" ht="15.75" x14ac:dyDescent="0.25">
      <c r="A110" s="319" t="s">
        <v>725</v>
      </c>
      <c r="B110" s="299" t="s">
        <v>640</v>
      </c>
      <c r="C110" s="299" t="s">
        <v>157</v>
      </c>
      <c r="D110" s="299" t="s">
        <v>144</v>
      </c>
      <c r="E110" s="299" t="s">
        <v>1232</v>
      </c>
      <c r="F110" s="862">
        <v>240</v>
      </c>
      <c r="G110" s="861"/>
      <c r="H110" s="861"/>
      <c r="I110" s="861">
        <f t="shared" si="40"/>
        <v>0</v>
      </c>
      <c r="J110" s="861"/>
      <c r="K110" s="861">
        <f t="shared" si="41"/>
        <v>0</v>
      </c>
      <c r="L110" s="861"/>
      <c r="M110" s="977">
        <f t="shared" si="26"/>
        <v>0</v>
      </c>
      <c r="N110" s="861"/>
      <c r="O110" s="977">
        <f t="shared" si="27"/>
        <v>0</v>
      </c>
      <c r="P110" s="767"/>
      <c r="Q110" s="767"/>
    </row>
    <row r="111" spans="1:17" ht="15.75" x14ac:dyDescent="0.25">
      <c r="A111" s="319" t="s">
        <v>563</v>
      </c>
      <c r="B111" s="299" t="s">
        <v>640</v>
      </c>
      <c r="C111" s="299" t="s">
        <v>157</v>
      </c>
      <c r="D111" s="299" t="s">
        <v>144</v>
      </c>
      <c r="E111" s="299" t="s">
        <v>1232</v>
      </c>
      <c r="F111" s="862">
        <v>244</v>
      </c>
      <c r="G111" s="861"/>
      <c r="H111" s="861"/>
      <c r="I111" s="861">
        <f t="shared" si="40"/>
        <v>0</v>
      </c>
      <c r="J111" s="861"/>
      <c r="K111" s="861">
        <f t="shared" si="41"/>
        <v>0</v>
      </c>
      <c r="L111" s="861"/>
      <c r="M111" s="977">
        <f t="shared" si="26"/>
        <v>0</v>
      </c>
      <c r="N111" s="861"/>
      <c r="O111" s="977">
        <f t="shared" si="27"/>
        <v>0</v>
      </c>
      <c r="P111" s="767"/>
      <c r="Q111" s="767"/>
    </row>
    <row r="112" spans="1:17" s="898" customFormat="1" ht="15.75" x14ac:dyDescent="0.25">
      <c r="A112" s="754" t="s">
        <v>252</v>
      </c>
      <c r="B112" s="355" t="s">
        <v>640</v>
      </c>
      <c r="C112" s="355" t="s">
        <v>157</v>
      </c>
      <c r="D112" s="355" t="s">
        <v>157</v>
      </c>
      <c r="E112" s="355"/>
      <c r="F112" s="857"/>
      <c r="G112" s="859">
        <f>G116+G113+G121</f>
        <v>0</v>
      </c>
      <c r="H112" s="859">
        <f>H113+H118</f>
        <v>669.1</v>
      </c>
      <c r="I112" s="861">
        <f t="shared" si="40"/>
        <v>669.1</v>
      </c>
      <c r="J112" s="859">
        <f>J113+J118</f>
        <v>620</v>
      </c>
      <c r="K112" s="859">
        <f t="shared" si="41"/>
        <v>1289.0999999999999</v>
      </c>
      <c r="L112" s="861"/>
      <c r="M112" s="856">
        <f t="shared" si="26"/>
        <v>1289.0999999999999</v>
      </c>
      <c r="N112" s="861"/>
      <c r="O112" s="856">
        <f t="shared" si="27"/>
        <v>1289.0999999999999</v>
      </c>
      <c r="P112" s="859"/>
      <c r="Q112" s="859"/>
    </row>
    <row r="113" spans="1:17" ht="31.5" x14ac:dyDescent="0.25">
      <c r="A113" s="319" t="s">
        <v>596</v>
      </c>
      <c r="B113" s="299" t="s">
        <v>640</v>
      </c>
      <c r="C113" s="299" t="s">
        <v>157</v>
      </c>
      <c r="D113" s="299" t="s">
        <v>157</v>
      </c>
      <c r="E113" s="299" t="s">
        <v>1007</v>
      </c>
      <c r="F113" s="862">
        <v>600</v>
      </c>
      <c r="G113" s="861">
        <f>SUM(G114:G115)</f>
        <v>0</v>
      </c>
      <c r="H113" s="861">
        <f>H114</f>
        <v>500</v>
      </c>
      <c r="I113" s="861">
        <f t="shared" si="40"/>
        <v>500</v>
      </c>
      <c r="J113" s="861">
        <f>J114+J115</f>
        <v>580</v>
      </c>
      <c r="K113" s="861">
        <f t="shared" si="41"/>
        <v>1080</v>
      </c>
      <c r="L113" s="861"/>
      <c r="M113" s="977">
        <f t="shared" si="26"/>
        <v>1080</v>
      </c>
      <c r="N113" s="861"/>
      <c r="O113" s="977">
        <f t="shared" si="27"/>
        <v>1080</v>
      </c>
      <c r="P113" s="767"/>
      <c r="Q113" s="767"/>
    </row>
    <row r="114" spans="1:17" ht="15.75" x14ac:dyDescent="0.25">
      <c r="A114" s="753" t="s">
        <v>584</v>
      </c>
      <c r="B114" s="299" t="s">
        <v>640</v>
      </c>
      <c r="C114" s="299" t="s">
        <v>157</v>
      </c>
      <c r="D114" s="299" t="s">
        <v>157</v>
      </c>
      <c r="E114" s="299" t="s">
        <v>1007</v>
      </c>
      <c r="F114" s="862">
        <v>612</v>
      </c>
      <c r="G114" s="861"/>
      <c r="H114" s="861">
        <v>500</v>
      </c>
      <c r="I114" s="861">
        <f t="shared" si="40"/>
        <v>500</v>
      </c>
      <c r="J114" s="861"/>
      <c r="K114" s="861">
        <f t="shared" si="41"/>
        <v>500</v>
      </c>
      <c r="L114" s="861"/>
      <c r="M114" s="977">
        <f t="shared" si="26"/>
        <v>500</v>
      </c>
      <c r="N114" s="861"/>
      <c r="O114" s="977">
        <f t="shared" si="27"/>
        <v>500</v>
      </c>
      <c r="P114" s="767"/>
      <c r="Q114" s="767"/>
    </row>
    <row r="115" spans="1:17" ht="15.75" x14ac:dyDescent="0.25">
      <c r="A115" s="753" t="s">
        <v>600</v>
      </c>
      <c r="B115" s="299" t="s">
        <v>640</v>
      </c>
      <c r="C115" s="299" t="s">
        <v>157</v>
      </c>
      <c r="D115" s="299" t="s">
        <v>157</v>
      </c>
      <c r="E115" s="299" t="s">
        <v>1007</v>
      </c>
      <c r="F115" s="862">
        <v>622</v>
      </c>
      <c r="G115" s="861"/>
      <c r="H115" s="861"/>
      <c r="I115" s="861">
        <f t="shared" si="40"/>
        <v>0</v>
      </c>
      <c r="J115" s="861">
        <v>580</v>
      </c>
      <c r="K115" s="861">
        <f t="shared" si="41"/>
        <v>580</v>
      </c>
      <c r="L115" s="861"/>
      <c r="M115" s="977">
        <f t="shared" si="26"/>
        <v>580</v>
      </c>
      <c r="N115" s="861"/>
      <c r="O115" s="977">
        <f t="shared" si="27"/>
        <v>580</v>
      </c>
      <c r="P115" s="767"/>
      <c r="Q115" s="767"/>
    </row>
    <row r="116" spans="1:17" ht="15.75" x14ac:dyDescent="0.25">
      <c r="A116" s="319" t="s">
        <v>598</v>
      </c>
      <c r="B116" s="299" t="s">
        <v>640</v>
      </c>
      <c r="C116" s="299" t="s">
        <v>157</v>
      </c>
      <c r="D116" s="299" t="s">
        <v>157</v>
      </c>
      <c r="E116" s="299" t="s">
        <v>1263</v>
      </c>
      <c r="F116" s="862">
        <v>620</v>
      </c>
      <c r="G116" s="861">
        <f>G117</f>
        <v>0</v>
      </c>
      <c r="H116" s="861"/>
      <c r="I116" s="861">
        <f t="shared" si="40"/>
        <v>0</v>
      </c>
      <c r="J116" s="861"/>
      <c r="K116" s="861">
        <f t="shared" si="41"/>
        <v>0</v>
      </c>
      <c r="L116" s="861"/>
      <c r="M116" s="977">
        <f t="shared" si="26"/>
        <v>0</v>
      </c>
      <c r="N116" s="861"/>
      <c r="O116" s="977">
        <f t="shared" si="27"/>
        <v>0</v>
      </c>
      <c r="P116" s="767"/>
      <c r="Q116" s="767"/>
    </row>
    <row r="117" spans="1:17" ht="15.75" x14ac:dyDescent="0.25">
      <c r="A117" s="753" t="s">
        <v>600</v>
      </c>
      <c r="B117" s="299" t="s">
        <v>640</v>
      </c>
      <c r="C117" s="299" t="s">
        <v>157</v>
      </c>
      <c r="D117" s="299" t="s">
        <v>157</v>
      </c>
      <c r="E117" s="299" t="s">
        <v>1263</v>
      </c>
      <c r="F117" s="862">
        <v>622</v>
      </c>
      <c r="G117" s="861"/>
      <c r="H117" s="861"/>
      <c r="I117" s="861">
        <f t="shared" si="40"/>
        <v>0</v>
      </c>
      <c r="J117" s="861"/>
      <c r="K117" s="861">
        <f t="shared" si="41"/>
        <v>0</v>
      </c>
      <c r="L117" s="861"/>
      <c r="M117" s="977">
        <f t="shared" si="26"/>
        <v>0</v>
      </c>
      <c r="N117" s="861"/>
      <c r="O117" s="977">
        <f t="shared" si="27"/>
        <v>0</v>
      </c>
      <c r="P117" s="767"/>
      <c r="Q117" s="767"/>
    </row>
    <row r="118" spans="1:17" ht="47.25" x14ac:dyDescent="0.25">
      <c r="A118" s="753" t="s">
        <v>1292</v>
      </c>
      <c r="B118" s="299" t="s">
        <v>640</v>
      </c>
      <c r="C118" s="299" t="s">
        <v>157</v>
      </c>
      <c r="D118" s="299" t="s">
        <v>157</v>
      </c>
      <c r="E118" s="299" t="s">
        <v>1055</v>
      </c>
      <c r="F118" s="862"/>
      <c r="G118" s="861"/>
      <c r="H118" s="861">
        <f>H121</f>
        <v>169.1</v>
      </c>
      <c r="I118" s="861">
        <f>SUM(G118:H118)</f>
        <v>169.1</v>
      </c>
      <c r="J118" s="861">
        <f>J119</f>
        <v>40</v>
      </c>
      <c r="K118" s="861">
        <f>SUM(I118:J118)</f>
        <v>209.1</v>
      </c>
      <c r="L118" s="861"/>
      <c r="M118" s="977">
        <f t="shared" si="26"/>
        <v>209.1</v>
      </c>
      <c r="N118" s="861"/>
      <c r="O118" s="977">
        <f t="shared" si="27"/>
        <v>209.1</v>
      </c>
      <c r="P118" s="767"/>
      <c r="Q118" s="767"/>
    </row>
    <row r="119" spans="1:17" ht="15.75" x14ac:dyDescent="0.25">
      <c r="A119" s="319" t="s">
        <v>725</v>
      </c>
      <c r="B119" s="299" t="s">
        <v>640</v>
      </c>
      <c r="C119" s="299" t="s">
        <v>157</v>
      </c>
      <c r="D119" s="299" t="s">
        <v>157</v>
      </c>
      <c r="E119" s="299" t="s">
        <v>1055</v>
      </c>
      <c r="F119" s="862">
        <v>240</v>
      </c>
      <c r="G119" s="861"/>
      <c r="H119" s="861"/>
      <c r="I119" s="861">
        <v>0</v>
      </c>
      <c r="J119" s="861">
        <f>J120</f>
        <v>40</v>
      </c>
      <c r="K119" s="861">
        <f t="shared" ref="K119:K120" si="42">SUM(I119:J119)</f>
        <v>40</v>
      </c>
      <c r="L119" s="861"/>
      <c r="M119" s="977">
        <f t="shared" si="26"/>
        <v>40</v>
      </c>
      <c r="N119" s="861"/>
      <c r="O119" s="977">
        <f t="shared" si="27"/>
        <v>40</v>
      </c>
      <c r="P119" s="767"/>
      <c r="Q119" s="767"/>
    </row>
    <row r="120" spans="1:17" ht="15.75" x14ac:dyDescent="0.25">
      <c r="A120" s="319" t="s">
        <v>563</v>
      </c>
      <c r="B120" s="299" t="s">
        <v>640</v>
      </c>
      <c r="C120" s="299" t="s">
        <v>157</v>
      </c>
      <c r="D120" s="299" t="s">
        <v>157</v>
      </c>
      <c r="E120" s="299" t="s">
        <v>1055</v>
      </c>
      <c r="F120" s="862">
        <v>244</v>
      </c>
      <c r="G120" s="861"/>
      <c r="H120" s="861"/>
      <c r="I120" s="861">
        <v>0</v>
      </c>
      <c r="J120" s="861">
        <v>40</v>
      </c>
      <c r="K120" s="861">
        <f t="shared" si="42"/>
        <v>40</v>
      </c>
      <c r="L120" s="861"/>
      <c r="M120" s="977">
        <f t="shared" si="26"/>
        <v>40</v>
      </c>
      <c r="N120" s="861"/>
      <c r="O120" s="977">
        <f t="shared" si="27"/>
        <v>40</v>
      </c>
      <c r="P120" s="767"/>
      <c r="Q120" s="767"/>
    </row>
    <row r="121" spans="1:17" ht="15.75" x14ac:dyDescent="0.25">
      <c r="A121" s="319" t="s">
        <v>598</v>
      </c>
      <c r="B121" s="299" t="s">
        <v>640</v>
      </c>
      <c r="C121" s="299" t="s">
        <v>157</v>
      </c>
      <c r="D121" s="299" t="s">
        <v>157</v>
      </c>
      <c r="E121" s="299" t="s">
        <v>1055</v>
      </c>
      <c r="F121" s="862">
        <v>620</v>
      </c>
      <c r="G121" s="861">
        <f>SUM(G122)</f>
        <v>0</v>
      </c>
      <c r="H121" s="861">
        <f>H122</f>
        <v>169.1</v>
      </c>
      <c r="I121" s="861">
        <f t="shared" si="40"/>
        <v>169.1</v>
      </c>
      <c r="J121" s="861">
        <f>J122</f>
        <v>0</v>
      </c>
      <c r="K121" s="861">
        <f t="shared" ref="K121:K136" si="43">SUM(I121:J121)</f>
        <v>169.1</v>
      </c>
      <c r="L121" s="861"/>
      <c r="M121" s="977">
        <f t="shared" si="26"/>
        <v>169.1</v>
      </c>
      <c r="N121" s="861"/>
      <c r="O121" s="977">
        <f t="shared" si="27"/>
        <v>169.1</v>
      </c>
      <c r="P121" s="767"/>
      <c r="Q121" s="767"/>
    </row>
    <row r="122" spans="1:17" ht="15.75" x14ac:dyDescent="0.25">
      <c r="A122" s="753" t="s">
        <v>600</v>
      </c>
      <c r="B122" s="299" t="s">
        <v>640</v>
      </c>
      <c r="C122" s="299" t="s">
        <v>157</v>
      </c>
      <c r="D122" s="299" t="s">
        <v>157</v>
      </c>
      <c r="E122" s="299" t="s">
        <v>1055</v>
      </c>
      <c r="F122" s="862">
        <v>622</v>
      </c>
      <c r="G122" s="861"/>
      <c r="H122" s="861">
        <v>169.1</v>
      </c>
      <c r="I122" s="861">
        <f t="shared" si="40"/>
        <v>169.1</v>
      </c>
      <c r="J122" s="861"/>
      <c r="K122" s="861">
        <f t="shared" si="43"/>
        <v>169.1</v>
      </c>
      <c r="L122" s="861"/>
      <c r="M122" s="977">
        <f t="shared" si="26"/>
        <v>169.1</v>
      </c>
      <c r="N122" s="861"/>
      <c r="O122" s="977">
        <f t="shared" si="27"/>
        <v>169.1</v>
      </c>
      <c r="P122" s="767"/>
      <c r="Q122" s="767"/>
    </row>
    <row r="123" spans="1:17" s="898" customFormat="1" ht="15.75" x14ac:dyDescent="0.25">
      <c r="A123" s="367" t="s">
        <v>364</v>
      </c>
      <c r="B123" s="857">
        <v>80</v>
      </c>
      <c r="C123" s="362">
        <v>7</v>
      </c>
      <c r="D123" s="362">
        <v>9</v>
      </c>
      <c r="E123" s="858" t="s">
        <v>358</v>
      </c>
      <c r="F123" s="857" t="s">
        <v>358</v>
      </c>
      <c r="G123" s="859">
        <f>SUM(G124)</f>
        <v>311.29999999999995</v>
      </c>
      <c r="H123" s="859">
        <f>H124+H135</f>
        <v>0</v>
      </c>
      <c r="I123" s="859">
        <f t="shared" si="40"/>
        <v>311.29999999999995</v>
      </c>
      <c r="J123" s="859">
        <f>J124+J135</f>
        <v>495.7</v>
      </c>
      <c r="K123" s="859">
        <f t="shared" si="43"/>
        <v>807</v>
      </c>
      <c r="L123" s="859"/>
      <c r="M123" s="856">
        <f t="shared" si="26"/>
        <v>807</v>
      </c>
      <c r="N123" s="859"/>
      <c r="O123" s="856">
        <f t="shared" si="27"/>
        <v>807</v>
      </c>
      <c r="P123" s="766"/>
      <c r="Q123" s="766"/>
    </row>
    <row r="124" spans="1:17" ht="15.75" x14ac:dyDescent="0.25">
      <c r="A124" s="319" t="s">
        <v>585</v>
      </c>
      <c r="B124" s="862">
        <v>80</v>
      </c>
      <c r="C124" s="293">
        <v>7</v>
      </c>
      <c r="D124" s="293">
        <v>9</v>
      </c>
      <c r="E124" s="860">
        <v>5220000</v>
      </c>
      <c r="F124" s="862" t="s">
        <v>358</v>
      </c>
      <c r="G124" s="861">
        <f>SUM(G130)</f>
        <v>311.29999999999995</v>
      </c>
      <c r="H124" s="861">
        <f>H130</f>
        <v>0</v>
      </c>
      <c r="I124" s="861">
        <f t="shared" si="40"/>
        <v>311.29999999999995</v>
      </c>
      <c r="J124" s="861">
        <f>SUM(J125+J130)</f>
        <v>495.7</v>
      </c>
      <c r="K124" s="861">
        <f t="shared" si="43"/>
        <v>807</v>
      </c>
      <c r="L124" s="861"/>
      <c r="M124" s="977">
        <f t="shared" si="26"/>
        <v>807</v>
      </c>
      <c r="N124" s="861"/>
      <c r="O124" s="977">
        <f t="shared" si="27"/>
        <v>807</v>
      </c>
      <c r="P124" s="767"/>
      <c r="Q124" s="767"/>
    </row>
    <row r="125" spans="1:17" ht="31.5" x14ac:dyDescent="0.25">
      <c r="A125" s="319" t="s">
        <v>1307</v>
      </c>
      <c r="B125" s="862">
        <v>80</v>
      </c>
      <c r="C125" s="293">
        <v>7</v>
      </c>
      <c r="D125" s="293">
        <v>9</v>
      </c>
      <c r="E125" s="860">
        <v>5222500</v>
      </c>
      <c r="F125" s="862" t="s">
        <v>358</v>
      </c>
      <c r="G125" s="861">
        <v>0</v>
      </c>
      <c r="H125" s="861"/>
      <c r="I125" s="861">
        <f t="shared" si="40"/>
        <v>0</v>
      </c>
      <c r="J125" s="861">
        <f>SUM(J126)</f>
        <v>65</v>
      </c>
      <c r="K125" s="861">
        <f t="shared" si="43"/>
        <v>65</v>
      </c>
      <c r="L125" s="861"/>
      <c r="M125" s="977">
        <f t="shared" si="26"/>
        <v>65</v>
      </c>
      <c r="N125" s="861"/>
      <c r="O125" s="977">
        <f t="shared" si="27"/>
        <v>65</v>
      </c>
      <c r="P125" s="767"/>
      <c r="Q125" s="767"/>
    </row>
    <row r="126" spans="1:17" ht="15.75" x14ac:dyDescent="0.25">
      <c r="A126" s="319" t="s">
        <v>1308</v>
      </c>
      <c r="B126" s="862">
        <v>80</v>
      </c>
      <c r="C126" s="293">
        <v>7</v>
      </c>
      <c r="D126" s="293">
        <v>9</v>
      </c>
      <c r="E126" s="860">
        <v>5222501</v>
      </c>
      <c r="F126" s="862" t="s">
        <v>358</v>
      </c>
      <c r="G126" s="861">
        <v>0</v>
      </c>
      <c r="H126" s="861"/>
      <c r="I126" s="861">
        <f t="shared" si="40"/>
        <v>0</v>
      </c>
      <c r="J126" s="861">
        <f>SUM(J127)</f>
        <v>65</v>
      </c>
      <c r="K126" s="861">
        <f t="shared" si="43"/>
        <v>65</v>
      </c>
      <c r="L126" s="861"/>
      <c r="M126" s="977">
        <f t="shared" si="26"/>
        <v>65</v>
      </c>
      <c r="N126" s="861"/>
      <c r="O126" s="977">
        <f t="shared" si="27"/>
        <v>65</v>
      </c>
      <c r="P126" s="767"/>
      <c r="Q126" s="767"/>
    </row>
    <row r="127" spans="1:17" ht="31.5" x14ac:dyDescent="0.25">
      <c r="A127" s="319" t="s">
        <v>596</v>
      </c>
      <c r="B127" s="862">
        <v>80</v>
      </c>
      <c r="C127" s="293">
        <v>7</v>
      </c>
      <c r="D127" s="293">
        <v>9</v>
      </c>
      <c r="E127" s="860">
        <v>5222501</v>
      </c>
      <c r="F127" s="862">
        <v>600</v>
      </c>
      <c r="G127" s="861">
        <v>0</v>
      </c>
      <c r="H127" s="861"/>
      <c r="I127" s="861">
        <f t="shared" si="40"/>
        <v>0</v>
      </c>
      <c r="J127" s="861">
        <f>SUM(J128)</f>
        <v>65</v>
      </c>
      <c r="K127" s="861">
        <f t="shared" si="43"/>
        <v>65</v>
      </c>
      <c r="L127" s="861"/>
      <c r="M127" s="977">
        <f t="shared" si="26"/>
        <v>65</v>
      </c>
      <c r="N127" s="861"/>
      <c r="O127" s="977">
        <f t="shared" si="27"/>
        <v>65</v>
      </c>
      <c r="P127" s="767"/>
      <c r="Q127" s="767"/>
    </row>
    <row r="128" spans="1:17" ht="15.75" x14ac:dyDescent="0.25">
      <c r="A128" s="753" t="s">
        <v>584</v>
      </c>
      <c r="B128" s="862">
        <v>80</v>
      </c>
      <c r="C128" s="293">
        <v>7</v>
      </c>
      <c r="D128" s="293">
        <v>9</v>
      </c>
      <c r="E128" s="860">
        <v>5222810</v>
      </c>
      <c r="F128" s="862">
        <v>612</v>
      </c>
      <c r="G128" s="861">
        <v>0</v>
      </c>
      <c r="H128" s="861"/>
      <c r="I128" s="861">
        <f t="shared" si="40"/>
        <v>0</v>
      </c>
      <c r="J128" s="861">
        <v>65</v>
      </c>
      <c r="K128" s="861">
        <f t="shared" si="43"/>
        <v>65</v>
      </c>
      <c r="L128" s="861"/>
      <c r="M128" s="977">
        <f t="shared" si="26"/>
        <v>65</v>
      </c>
      <c r="N128" s="861"/>
      <c r="O128" s="977">
        <f t="shared" si="27"/>
        <v>65</v>
      </c>
      <c r="P128" s="767"/>
      <c r="Q128" s="767"/>
    </row>
    <row r="129" spans="1:17" ht="15.75" hidden="1" x14ac:dyDescent="0.25">
      <c r="A129" s="753" t="s">
        <v>584</v>
      </c>
      <c r="B129" s="862">
        <v>80</v>
      </c>
      <c r="C129" s="293">
        <v>7</v>
      </c>
      <c r="D129" s="293">
        <v>9</v>
      </c>
      <c r="E129" s="860">
        <v>5222810</v>
      </c>
      <c r="F129" s="862">
        <v>612</v>
      </c>
      <c r="G129" s="861">
        <v>0</v>
      </c>
      <c r="H129" s="861"/>
      <c r="I129" s="861">
        <f t="shared" si="40"/>
        <v>0</v>
      </c>
      <c r="J129" s="861"/>
      <c r="K129" s="861">
        <f t="shared" si="43"/>
        <v>0</v>
      </c>
      <c r="L129" s="861"/>
      <c r="M129" s="977">
        <f t="shared" si="26"/>
        <v>0</v>
      </c>
      <c r="N129" s="861"/>
      <c r="O129" s="977">
        <f t="shared" si="27"/>
        <v>0</v>
      </c>
      <c r="P129" s="767"/>
      <c r="Q129" s="767"/>
    </row>
    <row r="130" spans="1:17" ht="31.5" x14ac:dyDescent="0.25">
      <c r="A130" s="319" t="s">
        <v>727</v>
      </c>
      <c r="B130" s="862">
        <v>80</v>
      </c>
      <c r="C130" s="293">
        <v>7</v>
      </c>
      <c r="D130" s="293">
        <v>9</v>
      </c>
      <c r="E130" s="860">
        <v>5225600</v>
      </c>
      <c r="F130" s="862"/>
      <c r="G130" s="861">
        <f>SUM(G131)</f>
        <v>311.29999999999995</v>
      </c>
      <c r="H130" s="861">
        <f>H131</f>
        <v>0</v>
      </c>
      <c r="I130" s="861">
        <f t="shared" si="40"/>
        <v>311.29999999999995</v>
      </c>
      <c r="J130" s="861">
        <f>J131</f>
        <v>430.7</v>
      </c>
      <c r="K130" s="861">
        <f t="shared" si="43"/>
        <v>742</v>
      </c>
      <c r="L130" s="861"/>
      <c r="M130" s="977">
        <f t="shared" si="26"/>
        <v>742</v>
      </c>
      <c r="N130" s="861"/>
      <c r="O130" s="977">
        <f t="shared" si="27"/>
        <v>742</v>
      </c>
      <c r="P130" s="767"/>
      <c r="Q130" s="767"/>
    </row>
    <row r="131" spans="1:17" ht="15.75" x14ac:dyDescent="0.25">
      <c r="A131" s="319" t="s">
        <v>1285</v>
      </c>
      <c r="B131" s="862">
        <v>80</v>
      </c>
      <c r="C131" s="293">
        <v>7</v>
      </c>
      <c r="D131" s="293">
        <v>9</v>
      </c>
      <c r="E131" s="860">
        <v>5225601</v>
      </c>
      <c r="F131" s="862" t="s">
        <v>358</v>
      </c>
      <c r="G131" s="861">
        <f>SUM(G132+G135)</f>
        <v>311.29999999999995</v>
      </c>
      <c r="H131" s="861">
        <f>H132</f>
        <v>0</v>
      </c>
      <c r="I131" s="861">
        <f t="shared" si="40"/>
        <v>311.29999999999995</v>
      </c>
      <c r="J131" s="861">
        <f>J132</f>
        <v>430.7</v>
      </c>
      <c r="K131" s="861">
        <f t="shared" si="43"/>
        <v>742</v>
      </c>
      <c r="L131" s="861"/>
      <c r="M131" s="977">
        <f t="shared" si="26"/>
        <v>742</v>
      </c>
      <c r="N131" s="861"/>
      <c r="O131" s="977">
        <f t="shared" si="27"/>
        <v>742</v>
      </c>
      <c r="P131" s="767"/>
      <c r="Q131" s="767"/>
    </row>
    <row r="132" spans="1:17" ht="15.75" x14ac:dyDescent="0.25">
      <c r="A132" s="319" t="s">
        <v>561</v>
      </c>
      <c r="B132" s="862">
        <v>80</v>
      </c>
      <c r="C132" s="293">
        <v>7</v>
      </c>
      <c r="D132" s="293">
        <v>9</v>
      </c>
      <c r="E132" s="860">
        <v>5225601</v>
      </c>
      <c r="F132" s="862">
        <v>200</v>
      </c>
      <c r="G132" s="861">
        <f t="shared" ref="G132:G133" si="44">SUM(G133)</f>
        <v>142.6</v>
      </c>
      <c r="H132" s="861">
        <f>H133</f>
        <v>0</v>
      </c>
      <c r="I132" s="861">
        <f t="shared" si="40"/>
        <v>142.6</v>
      </c>
      <c r="J132" s="861">
        <f>J133</f>
        <v>430.7</v>
      </c>
      <c r="K132" s="861">
        <f t="shared" si="43"/>
        <v>573.29999999999995</v>
      </c>
      <c r="L132" s="861"/>
      <c r="M132" s="977">
        <f t="shared" si="26"/>
        <v>573.29999999999995</v>
      </c>
      <c r="N132" s="861"/>
      <c r="O132" s="977">
        <f t="shared" si="27"/>
        <v>573.29999999999995</v>
      </c>
      <c r="P132" s="767"/>
      <c r="Q132" s="767"/>
    </row>
    <row r="133" spans="1:17" ht="15.75" x14ac:dyDescent="0.25">
      <c r="A133" s="319" t="s">
        <v>725</v>
      </c>
      <c r="B133" s="862">
        <v>80</v>
      </c>
      <c r="C133" s="293">
        <v>7</v>
      </c>
      <c r="D133" s="293">
        <v>9</v>
      </c>
      <c r="E133" s="860">
        <v>5225601</v>
      </c>
      <c r="F133" s="862">
        <v>240</v>
      </c>
      <c r="G133" s="861">
        <f t="shared" si="44"/>
        <v>142.6</v>
      </c>
      <c r="H133" s="861">
        <f>H134</f>
        <v>0</v>
      </c>
      <c r="I133" s="861">
        <f t="shared" si="40"/>
        <v>142.6</v>
      </c>
      <c r="J133" s="861">
        <f>J134</f>
        <v>430.7</v>
      </c>
      <c r="K133" s="861">
        <f t="shared" si="43"/>
        <v>573.29999999999995</v>
      </c>
      <c r="L133" s="861"/>
      <c r="M133" s="977">
        <f t="shared" si="26"/>
        <v>573.29999999999995</v>
      </c>
      <c r="N133" s="861"/>
      <c r="O133" s="977">
        <f t="shared" si="27"/>
        <v>573.29999999999995</v>
      </c>
      <c r="P133" s="767"/>
      <c r="Q133" s="767"/>
    </row>
    <row r="134" spans="1:17" ht="15.75" x14ac:dyDescent="0.25">
      <c r="A134" s="319" t="s">
        <v>563</v>
      </c>
      <c r="B134" s="862">
        <v>80</v>
      </c>
      <c r="C134" s="293">
        <v>7</v>
      </c>
      <c r="D134" s="293">
        <v>9</v>
      </c>
      <c r="E134" s="860">
        <v>5225601</v>
      </c>
      <c r="F134" s="862">
        <v>244</v>
      </c>
      <c r="G134" s="861">
        <v>142.6</v>
      </c>
      <c r="H134" s="861"/>
      <c r="I134" s="861">
        <f t="shared" si="40"/>
        <v>142.6</v>
      </c>
      <c r="J134" s="861">
        <v>430.7</v>
      </c>
      <c r="K134" s="861">
        <f t="shared" si="43"/>
        <v>573.29999999999995</v>
      </c>
      <c r="L134" s="861"/>
      <c r="M134" s="977">
        <f t="shared" si="26"/>
        <v>573.29999999999995</v>
      </c>
      <c r="N134" s="861"/>
      <c r="O134" s="977">
        <f t="shared" si="27"/>
        <v>573.29999999999995</v>
      </c>
      <c r="P134" s="767"/>
      <c r="Q134" s="767"/>
    </row>
    <row r="135" spans="1:17" ht="15.75" x14ac:dyDescent="0.25">
      <c r="A135" s="319" t="s">
        <v>956</v>
      </c>
      <c r="B135" s="862">
        <v>80</v>
      </c>
      <c r="C135" s="293">
        <v>7</v>
      </c>
      <c r="D135" s="293">
        <v>9</v>
      </c>
      <c r="E135" s="860">
        <v>5225601</v>
      </c>
      <c r="F135" s="862">
        <v>120</v>
      </c>
      <c r="G135" s="861">
        <f>G136</f>
        <v>168.7</v>
      </c>
      <c r="H135" s="861">
        <f>H136</f>
        <v>0</v>
      </c>
      <c r="I135" s="861">
        <f t="shared" si="40"/>
        <v>168.7</v>
      </c>
      <c r="J135" s="861">
        <f>J136</f>
        <v>0</v>
      </c>
      <c r="K135" s="861">
        <f t="shared" si="43"/>
        <v>168.7</v>
      </c>
      <c r="L135" s="861"/>
      <c r="M135" s="977">
        <f t="shared" si="26"/>
        <v>168.7</v>
      </c>
      <c r="N135" s="861"/>
      <c r="O135" s="977">
        <f t="shared" si="27"/>
        <v>168.7</v>
      </c>
      <c r="P135" s="767"/>
      <c r="Q135" s="767"/>
    </row>
    <row r="136" spans="1:17" ht="15.75" x14ac:dyDescent="0.25">
      <c r="A136" s="319" t="s">
        <v>560</v>
      </c>
      <c r="B136" s="862">
        <v>80</v>
      </c>
      <c r="C136" s="293">
        <v>7</v>
      </c>
      <c r="D136" s="293">
        <v>9</v>
      </c>
      <c r="E136" s="860">
        <v>5225601</v>
      </c>
      <c r="F136" s="862">
        <v>122</v>
      </c>
      <c r="G136" s="861">
        <v>168.7</v>
      </c>
      <c r="H136" s="861"/>
      <c r="I136" s="861">
        <f t="shared" si="40"/>
        <v>168.7</v>
      </c>
      <c r="J136" s="861"/>
      <c r="K136" s="861">
        <f t="shared" si="43"/>
        <v>168.7</v>
      </c>
      <c r="L136" s="861"/>
      <c r="M136" s="977">
        <f t="shared" si="26"/>
        <v>168.7</v>
      </c>
      <c r="N136" s="861"/>
      <c r="O136" s="977">
        <f t="shared" si="27"/>
        <v>168.7</v>
      </c>
      <c r="P136" s="767"/>
      <c r="Q136" s="767"/>
    </row>
    <row r="137" spans="1:17" s="898" customFormat="1" ht="31.5" hidden="1" outlineLevel="1" x14ac:dyDescent="0.25">
      <c r="A137" s="754" t="s">
        <v>649</v>
      </c>
      <c r="B137" s="857">
        <v>90</v>
      </c>
      <c r="C137" s="362"/>
      <c r="D137" s="362"/>
      <c r="E137" s="860">
        <v>5225601</v>
      </c>
      <c r="F137" s="857"/>
      <c r="G137" s="859">
        <f>G148+G154+G138</f>
        <v>0</v>
      </c>
      <c r="H137" s="859"/>
      <c r="I137" s="859"/>
      <c r="J137" s="859"/>
      <c r="K137" s="859"/>
      <c r="L137" s="859"/>
      <c r="M137" s="859"/>
      <c r="N137" s="859"/>
      <c r="O137" s="859"/>
      <c r="P137" s="766"/>
      <c r="Q137" s="766"/>
    </row>
    <row r="138" spans="1:17" s="898" customFormat="1" ht="15.75" hidden="1" outlineLevel="1" x14ac:dyDescent="0.25">
      <c r="A138" s="754" t="s">
        <v>360</v>
      </c>
      <c r="B138" s="857">
        <v>90</v>
      </c>
      <c r="C138" s="355" t="s">
        <v>149</v>
      </c>
      <c r="D138" s="362"/>
      <c r="E138" s="860">
        <v>5225601</v>
      </c>
      <c r="F138" s="857"/>
      <c r="G138" s="859">
        <f>SUM(G139)</f>
        <v>0</v>
      </c>
      <c r="H138" s="859"/>
      <c r="I138" s="859"/>
      <c r="J138" s="859"/>
      <c r="K138" s="859"/>
      <c r="L138" s="859"/>
      <c r="M138" s="859"/>
      <c r="N138" s="859"/>
      <c r="O138" s="859"/>
      <c r="P138" s="859">
        <f t="shared" ref="P138:Q140" si="45">SUM(P139)</f>
        <v>0</v>
      </c>
      <c r="Q138" s="859">
        <f t="shared" si="45"/>
        <v>0</v>
      </c>
    </row>
    <row r="139" spans="1:17" ht="15.75" hidden="1" outlineLevel="1" x14ac:dyDescent="0.25">
      <c r="A139" s="319" t="s">
        <v>585</v>
      </c>
      <c r="B139" s="862">
        <v>90</v>
      </c>
      <c r="C139" s="299" t="s">
        <v>149</v>
      </c>
      <c r="D139" s="293">
        <v>1</v>
      </c>
      <c r="E139" s="860">
        <v>5225601</v>
      </c>
      <c r="F139" s="862"/>
      <c r="G139" s="861">
        <f>SUM(G140)</f>
        <v>0</v>
      </c>
      <c r="H139" s="861"/>
      <c r="I139" s="861"/>
      <c r="J139" s="861"/>
      <c r="K139" s="861"/>
      <c r="L139" s="861"/>
      <c r="M139" s="861"/>
      <c r="N139" s="861"/>
      <c r="O139" s="861"/>
      <c r="P139" s="861">
        <f t="shared" si="45"/>
        <v>0</v>
      </c>
      <c r="Q139" s="861">
        <f t="shared" si="45"/>
        <v>0</v>
      </c>
    </row>
    <row r="140" spans="1:17" ht="31.5" hidden="1" outlineLevel="1" x14ac:dyDescent="0.25">
      <c r="A140" s="753" t="s">
        <v>780</v>
      </c>
      <c r="B140" s="862">
        <v>90</v>
      </c>
      <c r="C140" s="299" t="s">
        <v>149</v>
      </c>
      <c r="D140" s="293">
        <v>1</v>
      </c>
      <c r="E140" s="860">
        <v>5225601</v>
      </c>
      <c r="F140" s="862"/>
      <c r="G140" s="861">
        <f>SUM(G141)</f>
        <v>0</v>
      </c>
      <c r="H140" s="861"/>
      <c r="I140" s="861"/>
      <c r="J140" s="861"/>
      <c r="K140" s="861"/>
      <c r="L140" s="861"/>
      <c r="M140" s="861"/>
      <c r="N140" s="861"/>
      <c r="O140" s="861"/>
      <c r="P140" s="861">
        <f t="shared" si="45"/>
        <v>0</v>
      </c>
      <c r="Q140" s="861">
        <f t="shared" si="45"/>
        <v>0</v>
      </c>
    </row>
    <row r="141" spans="1:17" ht="31.5" hidden="1" outlineLevel="1" x14ac:dyDescent="0.25">
      <c r="A141" s="319" t="s">
        <v>596</v>
      </c>
      <c r="B141" s="862">
        <v>90</v>
      </c>
      <c r="C141" s="299" t="s">
        <v>149</v>
      </c>
      <c r="D141" s="293">
        <v>1</v>
      </c>
      <c r="E141" s="860">
        <v>5225601</v>
      </c>
      <c r="F141" s="862">
        <v>600</v>
      </c>
      <c r="G141" s="861">
        <f>SUM(G142+G144)</f>
        <v>0</v>
      </c>
      <c r="H141" s="861"/>
      <c r="I141" s="861"/>
      <c r="J141" s="861"/>
      <c r="K141" s="861"/>
      <c r="L141" s="861"/>
      <c r="M141" s="861"/>
      <c r="N141" s="861"/>
      <c r="O141" s="861"/>
      <c r="P141" s="861">
        <f t="shared" ref="P141:Q141" si="46">SUM(P142+P144)</f>
        <v>0</v>
      </c>
      <c r="Q141" s="861">
        <f t="shared" si="46"/>
        <v>0</v>
      </c>
    </row>
    <row r="142" spans="1:17" ht="15.75" hidden="1" outlineLevel="1" x14ac:dyDescent="0.25">
      <c r="A142" s="319" t="s">
        <v>582</v>
      </c>
      <c r="B142" s="862">
        <v>90</v>
      </c>
      <c r="C142" s="299" t="s">
        <v>149</v>
      </c>
      <c r="D142" s="293">
        <v>1</v>
      </c>
      <c r="E142" s="860">
        <v>5225601</v>
      </c>
      <c r="F142" s="862">
        <v>610</v>
      </c>
      <c r="G142" s="861">
        <f>G143</f>
        <v>0</v>
      </c>
      <c r="H142" s="861"/>
      <c r="I142" s="861"/>
      <c r="J142" s="861"/>
      <c r="K142" s="861"/>
      <c r="L142" s="861"/>
      <c r="M142" s="861"/>
      <c r="N142" s="861"/>
      <c r="O142" s="861"/>
      <c r="P142" s="861">
        <f t="shared" ref="P142:Q142" si="47">P143</f>
        <v>0</v>
      </c>
      <c r="Q142" s="861">
        <f t="shared" si="47"/>
        <v>0</v>
      </c>
    </row>
    <row r="143" spans="1:17" ht="15.75" hidden="1" outlineLevel="1" x14ac:dyDescent="0.25">
      <c r="A143" s="753" t="s">
        <v>584</v>
      </c>
      <c r="B143" s="862">
        <v>90</v>
      </c>
      <c r="C143" s="299" t="s">
        <v>149</v>
      </c>
      <c r="D143" s="293">
        <v>1</v>
      </c>
      <c r="E143" s="860">
        <v>5225601</v>
      </c>
      <c r="F143" s="862">
        <v>612</v>
      </c>
      <c r="G143" s="861"/>
      <c r="H143" s="861"/>
      <c r="I143" s="861"/>
      <c r="J143" s="861"/>
      <c r="K143" s="861"/>
      <c r="L143" s="861"/>
      <c r="M143" s="861"/>
      <c r="N143" s="861"/>
      <c r="O143" s="861"/>
      <c r="P143" s="767"/>
      <c r="Q143" s="767"/>
    </row>
    <row r="144" spans="1:17" ht="15.75" hidden="1" outlineLevel="1" x14ac:dyDescent="0.25">
      <c r="A144" s="319" t="s">
        <v>598</v>
      </c>
      <c r="B144" s="862">
        <v>90</v>
      </c>
      <c r="C144" s="299" t="s">
        <v>149</v>
      </c>
      <c r="D144" s="293">
        <v>1</v>
      </c>
      <c r="E144" s="860">
        <v>5225601</v>
      </c>
      <c r="F144" s="862">
        <v>620</v>
      </c>
      <c r="G144" s="861">
        <f>G145</f>
        <v>0</v>
      </c>
      <c r="H144" s="861"/>
      <c r="I144" s="861"/>
      <c r="J144" s="861"/>
      <c r="K144" s="861"/>
      <c r="L144" s="861"/>
      <c r="M144" s="861"/>
      <c r="N144" s="861"/>
      <c r="O144" s="861"/>
      <c r="P144" s="767"/>
      <c r="Q144" s="767"/>
    </row>
    <row r="145" spans="1:17" ht="15.75" hidden="1" outlineLevel="1" x14ac:dyDescent="0.25">
      <c r="A145" s="753" t="s">
        <v>600</v>
      </c>
      <c r="B145" s="862">
        <v>90</v>
      </c>
      <c r="C145" s="299" t="s">
        <v>149</v>
      </c>
      <c r="D145" s="293">
        <v>1</v>
      </c>
      <c r="E145" s="860">
        <v>5225601</v>
      </c>
      <c r="F145" s="862">
        <v>622</v>
      </c>
      <c r="G145" s="861"/>
      <c r="H145" s="861"/>
      <c r="I145" s="861"/>
      <c r="J145" s="861"/>
      <c r="K145" s="861"/>
      <c r="L145" s="861"/>
      <c r="M145" s="861"/>
      <c r="N145" s="861"/>
      <c r="O145" s="861"/>
      <c r="P145" s="767"/>
      <c r="Q145" s="767"/>
    </row>
    <row r="146" spans="1:17" ht="15.75" hidden="1" outlineLevel="1" x14ac:dyDescent="0.25">
      <c r="A146" s="753"/>
      <c r="B146" s="862">
        <v>90</v>
      </c>
      <c r="C146" s="293"/>
      <c r="D146" s="293"/>
      <c r="E146" s="860">
        <v>5225601</v>
      </c>
      <c r="F146" s="862"/>
      <c r="G146" s="861"/>
      <c r="H146" s="861"/>
      <c r="I146" s="861"/>
      <c r="J146" s="861"/>
      <c r="K146" s="861"/>
      <c r="L146" s="861"/>
      <c r="M146" s="861"/>
      <c r="N146" s="861"/>
      <c r="O146" s="861"/>
      <c r="P146" s="767"/>
      <c r="Q146" s="767"/>
    </row>
    <row r="147" spans="1:17" ht="15.75" hidden="1" outlineLevel="1" x14ac:dyDescent="0.25">
      <c r="A147" s="753"/>
      <c r="B147" s="862">
        <v>90</v>
      </c>
      <c r="C147" s="293"/>
      <c r="D147" s="293"/>
      <c r="E147" s="860">
        <v>5225601</v>
      </c>
      <c r="F147" s="862"/>
      <c r="G147" s="861"/>
      <c r="H147" s="861"/>
      <c r="I147" s="861"/>
      <c r="J147" s="861"/>
      <c r="K147" s="861"/>
      <c r="L147" s="861"/>
      <c r="M147" s="861"/>
      <c r="N147" s="861"/>
      <c r="O147" s="861"/>
      <c r="P147" s="767"/>
      <c r="Q147" s="767"/>
    </row>
    <row r="148" spans="1:17" s="898" customFormat="1" ht="15.75" hidden="1" outlineLevel="1" x14ac:dyDescent="0.25">
      <c r="A148" s="367" t="s">
        <v>363</v>
      </c>
      <c r="B148" s="857">
        <v>90</v>
      </c>
      <c r="C148" s="362">
        <v>7</v>
      </c>
      <c r="D148" s="362"/>
      <c r="E148" s="860">
        <v>5225601</v>
      </c>
      <c r="F148" s="934"/>
      <c r="G148" s="935">
        <f>SUM(G149)</f>
        <v>0</v>
      </c>
      <c r="H148" s="935"/>
      <c r="I148" s="935"/>
      <c r="J148" s="935"/>
      <c r="K148" s="935"/>
      <c r="L148" s="935"/>
      <c r="M148" s="935"/>
      <c r="N148" s="935"/>
      <c r="O148" s="935"/>
      <c r="P148" s="936"/>
      <c r="Q148" s="936"/>
    </row>
    <row r="149" spans="1:17" s="898" customFormat="1" ht="31.5" hidden="1" outlineLevel="1" x14ac:dyDescent="0.25">
      <c r="A149" s="754" t="s">
        <v>644</v>
      </c>
      <c r="B149" s="857">
        <v>90</v>
      </c>
      <c r="C149" s="362">
        <v>7</v>
      </c>
      <c r="D149" s="362">
        <v>2</v>
      </c>
      <c r="E149" s="860">
        <v>5225601</v>
      </c>
      <c r="F149" s="934"/>
      <c r="G149" s="935">
        <f>SUM(G150)</f>
        <v>0</v>
      </c>
      <c r="H149" s="935"/>
      <c r="I149" s="935"/>
      <c r="J149" s="935"/>
      <c r="K149" s="935"/>
      <c r="L149" s="935"/>
      <c r="M149" s="935"/>
      <c r="N149" s="935"/>
      <c r="O149" s="935"/>
      <c r="P149" s="936"/>
      <c r="Q149" s="936"/>
    </row>
    <row r="150" spans="1:17" ht="15.75" hidden="1" outlineLevel="1" x14ac:dyDescent="0.25">
      <c r="A150" s="753" t="s">
        <v>593</v>
      </c>
      <c r="B150" s="862">
        <v>90</v>
      </c>
      <c r="C150" s="293">
        <v>7</v>
      </c>
      <c r="D150" s="293">
        <v>2</v>
      </c>
      <c r="E150" s="860">
        <v>5225601</v>
      </c>
      <c r="F150" s="937"/>
      <c r="G150" s="938">
        <f>SUM(G151)</f>
        <v>0</v>
      </c>
      <c r="H150" s="938"/>
      <c r="I150" s="938"/>
      <c r="J150" s="938"/>
      <c r="K150" s="938"/>
      <c r="L150" s="938"/>
      <c r="M150" s="938"/>
      <c r="N150" s="938"/>
      <c r="O150" s="938"/>
      <c r="P150" s="939"/>
      <c r="Q150" s="939"/>
    </row>
    <row r="151" spans="1:17" ht="31.5" hidden="1" outlineLevel="1" x14ac:dyDescent="0.25">
      <c r="A151" s="319" t="s">
        <v>596</v>
      </c>
      <c r="B151" s="862">
        <v>90</v>
      </c>
      <c r="C151" s="293">
        <v>7</v>
      </c>
      <c r="D151" s="293">
        <v>2</v>
      </c>
      <c r="E151" s="860">
        <v>5225601</v>
      </c>
      <c r="F151" s="862">
        <v>600</v>
      </c>
      <c r="G151" s="938">
        <f>SUM(G152:G153)</f>
        <v>0</v>
      </c>
      <c r="H151" s="938"/>
      <c r="I151" s="938"/>
      <c r="J151" s="938"/>
      <c r="K151" s="938"/>
      <c r="L151" s="938"/>
      <c r="M151" s="938"/>
      <c r="N151" s="938"/>
      <c r="O151" s="938"/>
      <c r="P151" s="938">
        <f t="shared" ref="P151:Q151" si="48">SUM(P152:P153)</f>
        <v>0</v>
      </c>
      <c r="Q151" s="938">
        <f t="shared" si="48"/>
        <v>0</v>
      </c>
    </row>
    <row r="152" spans="1:17" ht="15.75" hidden="1" outlineLevel="1" x14ac:dyDescent="0.25">
      <c r="A152" s="319" t="s">
        <v>584</v>
      </c>
      <c r="B152" s="862">
        <v>90</v>
      </c>
      <c r="C152" s="293">
        <v>7</v>
      </c>
      <c r="D152" s="293">
        <v>2</v>
      </c>
      <c r="E152" s="860">
        <v>5225601</v>
      </c>
      <c r="F152" s="862">
        <v>612</v>
      </c>
      <c r="G152" s="938"/>
      <c r="H152" s="938"/>
      <c r="I152" s="938"/>
      <c r="J152" s="938"/>
      <c r="K152" s="938"/>
      <c r="L152" s="938"/>
      <c r="M152" s="938"/>
      <c r="N152" s="938"/>
      <c r="O152" s="938"/>
      <c r="P152" s="939"/>
      <c r="Q152" s="939"/>
    </row>
    <row r="153" spans="1:17" ht="15.75" hidden="1" outlineLevel="1" x14ac:dyDescent="0.25">
      <c r="A153" s="753" t="s">
        <v>600</v>
      </c>
      <c r="B153" s="862">
        <v>90</v>
      </c>
      <c r="C153" s="293">
        <v>7</v>
      </c>
      <c r="D153" s="293">
        <v>2</v>
      </c>
      <c r="E153" s="860">
        <v>5225601</v>
      </c>
      <c r="F153" s="862">
        <v>622</v>
      </c>
      <c r="G153" s="938"/>
      <c r="H153" s="938"/>
      <c r="I153" s="938"/>
      <c r="J153" s="938"/>
      <c r="K153" s="938"/>
      <c r="L153" s="938"/>
      <c r="M153" s="938"/>
      <c r="N153" s="938"/>
      <c r="O153" s="938"/>
      <c r="P153" s="939"/>
      <c r="Q153" s="939"/>
    </row>
    <row r="154" spans="1:17" s="898" customFormat="1" ht="15.75" hidden="1" outlineLevel="1" x14ac:dyDescent="0.25">
      <c r="A154" s="754" t="s">
        <v>370</v>
      </c>
      <c r="B154" s="355" t="s">
        <v>650</v>
      </c>
      <c r="C154" s="355">
        <v>11</v>
      </c>
      <c r="D154" s="760"/>
      <c r="E154" s="860">
        <v>5225601</v>
      </c>
      <c r="F154" s="934"/>
      <c r="G154" s="935">
        <f t="shared" ref="G154:G156" si="49">G155</f>
        <v>0</v>
      </c>
      <c r="H154" s="935"/>
      <c r="I154" s="935"/>
      <c r="J154" s="935"/>
      <c r="K154" s="935"/>
      <c r="L154" s="935"/>
      <c r="M154" s="935"/>
      <c r="N154" s="935"/>
      <c r="O154" s="935"/>
      <c r="P154" s="936"/>
      <c r="Q154" s="936"/>
    </row>
    <row r="155" spans="1:17" s="898" customFormat="1" ht="15.75" hidden="1" outlineLevel="1" x14ac:dyDescent="0.25">
      <c r="A155" s="754" t="s">
        <v>317</v>
      </c>
      <c r="B155" s="355" t="s">
        <v>650</v>
      </c>
      <c r="C155" s="355">
        <v>11</v>
      </c>
      <c r="D155" s="355" t="s">
        <v>142</v>
      </c>
      <c r="E155" s="860">
        <v>5225601</v>
      </c>
      <c r="F155" s="934"/>
      <c r="G155" s="935">
        <f t="shared" si="49"/>
        <v>0</v>
      </c>
      <c r="H155" s="935"/>
      <c r="I155" s="935"/>
      <c r="J155" s="935"/>
      <c r="K155" s="935"/>
      <c r="L155" s="935"/>
      <c r="M155" s="935"/>
      <c r="N155" s="935"/>
      <c r="O155" s="935"/>
      <c r="P155" s="936"/>
      <c r="Q155" s="936"/>
    </row>
    <row r="156" spans="1:17" ht="15.75" hidden="1" outlineLevel="1" x14ac:dyDescent="0.25">
      <c r="A156" s="771" t="s">
        <v>651</v>
      </c>
      <c r="B156" s="299" t="s">
        <v>650</v>
      </c>
      <c r="C156" s="299">
        <v>11</v>
      </c>
      <c r="D156" s="299" t="s">
        <v>142</v>
      </c>
      <c r="E156" s="860">
        <v>5225601</v>
      </c>
      <c r="F156" s="937"/>
      <c r="G156" s="938">
        <f t="shared" si="49"/>
        <v>0</v>
      </c>
      <c r="H156" s="938"/>
      <c r="I156" s="938"/>
      <c r="J156" s="938"/>
      <c r="K156" s="938"/>
      <c r="L156" s="938"/>
      <c r="M156" s="938"/>
      <c r="N156" s="938"/>
      <c r="O156" s="938"/>
      <c r="P156" s="939"/>
      <c r="Q156" s="939"/>
    </row>
    <row r="157" spans="1:17" ht="15.75" hidden="1" outlineLevel="1" x14ac:dyDescent="0.25">
      <c r="A157" s="753" t="s">
        <v>584</v>
      </c>
      <c r="B157" s="299" t="s">
        <v>650</v>
      </c>
      <c r="C157" s="299">
        <v>11</v>
      </c>
      <c r="D157" s="299" t="s">
        <v>142</v>
      </c>
      <c r="E157" s="860">
        <v>5225601</v>
      </c>
      <c r="F157" s="299">
        <v>612</v>
      </c>
      <c r="G157" s="938"/>
      <c r="H157" s="938"/>
      <c r="I157" s="938"/>
      <c r="J157" s="938"/>
      <c r="K157" s="938"/>
      <c r="L157" s="938"/>
      <c r="M157" s="938"/>
      <c r="N157" s="938"/>
      <c r="O157" s="938"/>
      <c r="P157" s="939"/>
      <c r="Q157" s="939"/>
    </row>
    <row r="158" spans="1:17" ht="15.75" collapsed="1" x14ac:dyDescent="0.25">
      <c r="G158" s="941"/>
      <c r="H158" s="941"/>
      <c r="I158" s="941"/>
      <c r="J158" s="941"/>
      <c r="K158" s="941"/>
      <c r="L158" s="941"/>
      <c r="M158" s="941"/>
      <c r="N158" s="941"/>
      <c r="O158" s="941"/>
      <c r="P158" s="942"/>
      <c r="Q158" s="942"/>
    </row>
    <row r="159" spans="1:17" x14ac:dyDescent="0.2">
      <c r="A159" s="994"/>
    </row>
  </sheetData>
  <mergeCells count="11">
    <mergeCell ref="O4:P4"/>
    <mergeCell ref="A6:Q6"/>
    <mergeCell ref="A8:A9"/>
    <mergeCell ref="B8:B9"/>
    <mergeCell ref="C8:C9"/>
    <mergeCell ref="D8:D9"/>
    <mergeCell ref="E8:E9"/>
    <mergeCell ref="F8:F9"/>
    <mergeCell ref="P8:P9"/>
    <mergeCell ref="Q8:Q9"/>
    <mergeCell ref="M8:O8"/>
  </mergeCells>
  <pageMargins left="0.70866141732283472" right="0.49" top="0.74803149606299213" bottom="0.33" header="0.31496062992125984" footer="0.16"/>
  <pageSetup paperSize="9" scale="54" fitToHeight="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1181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29" t="s">
        <v>782</v>
      </c>
      <c r="B7" s="1029"/>
      <c r="C7" s="1029"/>
      <c r="D7" s="1029"/>
      <c r="E7" s="1029"/>
      <c r="F7" s="1029"/>
      <c r="G7" s="1029"/>
      <c r="H7" s="1029"/>
      <c r="I7" s="1029"/>
      <c r="J7" s="1029"/>
      <c r="K7" s="1029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31" t="s">
        <v>353</v>
      </c>
      <c r="B9" s="1032" t="s">
        <v>544</v>
      </c>
      <c r="C9" s="1033" t="s">
        <v>354</v>
      </c>
      <c r="D9" s="1033" t="s">
        <v>355</v>
      </c>
      <c r="E9" s="1034" t="s">
        <v>545</v>
      </c>
      <c r="F9" s="1034" t="s">
        <v>546</v>
      </c>
      <c r="G9" s="1030" t="s">
        <v>356</v>
      </c>
      <c r="H9" s="1030"/>
      <c r="I9" s="1030"/>
      <c r="J9" s="1036" t="s">
        <v>720</v>
      </c>
      <c r="K9" s="1036" t="s">
        <v>721</v>
      </c>
    </row>
    <row r="10" spans="1:11" s="339" customFormat="1" ht="58.5" customHeight="1" x14ac:dyDescent="0.25">
      <c r="A10" s="1031"/>
      <c r="B10" s="1032"/>
      <c r="C10" s="1033"/>
      <c r="D10" s="1033"/>
      <c r="E10" s="1034"/>
      <c r="F10" s="1034"/>
      <c r="G10" s="305" t="s">
        <v>1178</v>
      </c>
      <c r="H10" s="305" t="s">
        <v>1041</v>
      </c>
      <c r="I10" s="305" t="s">
        <v>736</v>
      </c>
      <c r="J10" s="1036"/>
      <c r="K10" s="1036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1227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1202</v>
      </c>
      <c r="E4" s="232"/>
      <c r="F4" s="790"/>
    </row>
    <row r="6" spans="1:14" ht="39" customHeight="1" x14ac:dyDescent="0.25">
      <c r="A6" s="1037" t="s">
        <v>1203</v>
      </c>
      <c r="B6" s="1037"/>
      <c r="C6" s="1037"/>
      <c r="D6" s="1037"/>
      <c r="E6" s="1037"/>
      <c r="F6" s="1037"/>
    </row>
    <row r="7" spans="1:14" ht="13.5" thickBot="1" x14ac:dyDescent="0.25"/>
    <row r="8" spans="1:14" s="446" customFormat="1" ht="12.75" customHeight="1" x14ac:dyDescent="0.25">
      <c r="A8" s="1038" t="s">
        <v>353</v>
      </c>
      <c r="B8" s="1040" t="s">
        <v>656</v>
      </c>
      <c r="C8" s="1040" t="s">
        <v>354</v>
      </c>
      <c r="D8" s="1040" t="s">
        <v>355</v>
      </c>
      <c r="E8" s="1040" t="s">
        <v>544</v>
      </c>
      <c r="F8" s="1042" t="s">
        <v>659</v>
      </c>
      <c r="G8" s="792"/>
      <c r="H8" s="792"/>
    </row>
    <row r="9" spans="1:14" s="446" customFormat="1" x14ac:dyDescent="0.25">
      <c r="A9" s="1039"/>
      <c r="B9" s="1041"/>
      <c r="C9" s="1041"/>
      <c r="D9" s="1041"/>
      <c r="E9" s="1041"/>
      <c r="F9" s="1043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1204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1205</v>
      </c>
      <c r="B13" s="808" t="s">
        <v>1206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1207</v>
      </c>
      <c r="B14" s="808" t="s">
        <v>1206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1208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1209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1210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1211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1212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1213</v>
      </c>
      <c r="B20" s="808" t="s">
        <v>1214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1215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1216</v>
      </c>
      <c r="B22" s="808" t="s">
        <v>1217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1218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1216</v>
      </c>
      <c r="B24" s="808" t="s">
        <v>1219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1220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1216</v>
      </c>
      <c r="B26" s="808" t="s">
        <v>1221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1222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1223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9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R1" sqref="R1:R4"/>
    </sheetView>
  </sheetViews>
  <sheetFormatPr defaultRowHeight="12.75" outlineLevelCol="1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14" width="13.140625" style="945" hidden="1" customWidth="1" outlineLevel="1"/>
    <col min="15" max="15" width="13.140625" style="945" customWidth="1" collapsed="1"/>
    <col min="16" max="17" width="13.140625" style="945" customWidth="1"/>
    <col min="18" max="18" width="13.5703125" style="945" customWidth="1"/>
    <col min="19" max="19" width="13" style="945" customWidth="1"/>
    <col min="20" max="263" width="9.140625" style="868"/>
    <col min="264" max="264" width="45.140625" style="868" customWidth="1"/>
    <col min="265" max="265" width="4.28515625" style="868" customWidth="1"/>
    <col min="266" max="266" width="5.28515625" style="868" customWidth="1"/>
    <col min="267" max="267" width="5" style="868" customWidth="1"/>
    <col min="268" max="268" width="7.85546875" style="868" customWidth="1"/>
    <col min="269" max="269" width="4.85546875" style="868" customWidth="1"/>
    <col min="270" max="270" width="11.42578125" style="868" customWidth="1"/>
    <col min="271" max="271" width="10.85546875" style="868" customWidth="1"/>
    <col min="272" max="272" width="10.28515625" style="868" customWidth="1"/>
    <col min="273" max="273" width="11.140625" style="868" customWidth="1"/>
    <col min="274" max="274" width="11.42578125" style="868" customWidth="1"/>
    <col min="275" max="519" width="9.140625" style="868"/>
    <col min="520" max="520" width="45.140625" style="868" customWidth="1"/>
    <col min="521" max="521" width="4.28515625" style="868" customWidth="1"/>
    <col min="522" max="522" width="5.28515625" style="868" customWidth="1"/>
    <col min="523" max="523" width="5" style="868" customWidth="1"/>
    <col min="524" max="524" width="7.85546875" style="868" customWidth="1"/>
    <col min="525" max="525" width="4.85546875" style="868" customWidth="1"/>
    <col min="526" max="526" width="11.42578125" style="868" customWidth="1"/>
    <col min="527" max="527" width="10.85546875" style="868" customWidth="1"/>
    <col min="528" max="528" width="10.28515625" style="868" customWidth="1"/>
    <col min="529" max="529" width="11.140625" style="868" customWidth="1"/>
    <col min="530" max="530" width="11.42578125" style="868" customWidth="1"/>
    <col min="531" max="775" width="9.140625" style="868"/>
    <col min="776" max="776" width="45.140625" style="868" customWidth="1"/>
    <col min="777" max="777" width="4.28515625" style="868" customWidth="1"/>
    <col min="778" max="778" width="5.28515625" style="868" customWidth="1"/>
    <col min="779" max="779" width="5" style="868" customWidth="1"/>
    <col min="780" max="780" width="7.85546875" style="868" customWidth="1"/>
    <col min="781" max="781" width="4.85546875" style="868" customWidth="1"/>
    <col min="782" max="782" width="11.42578125" style="868" customWidth="1"/>
    <col min="783" max="783" width="10.85546875" style="868" customWidth="1"/>
    <col min="784" max="784" width="10.28515625" style="868" customWidth="1"/>
    <col min="785" max="785" width="11.140625" style="868" customWidth="1"/>
    <col min="786" max="786" width="11.42578125" style="868" customWidth="1"/>
    <col min="787" max="1031" width="9.140625" style="868"/>
    <col min="1032" max="1032" width="45.140625" style="868" customWidth="1"/>
    <col min="1033" max="1033" width="4.28515625" style="868" customWidth="1"/>
    <col min="1034" max="1034" width="5.28515625" style="868" customWidth="1"/>
    <col min="1035" max="1035" width="5" style="868" customWidth="1"/>
    <col min="1036" max="1036" width="7.85546875" style="868" customWidth="1"/>
    <col min="1037" max="1037" width="4.85546875" style="868" customWidth="1"/>
    <col min="1038" max="1038" width="11.42578125" style="868" customWidth="1"/>
    <col min="1039" max="1039" width="10.85546875" style="868" customWidth="1"/>
    <col min="1040" max="1040" width="10.28515625" style="868" customWidth="1"/>
    <col min="1041" max="1041" width="11.140625" style="868" customWidth="1"/>
    <col min="1042" max="1042" width="11.42578125" style="868" customWidth="1"/>
    <col min="1043" max="1287" width="9.140625" style="868"/>
    <col min="1288" max="1288" width="45.140625" style="868" customWidth="1"/>
    <col min="1289" max="1289" width="4.28515625" style="868" customWidth="1"/>
    <col min="1290" max="1290" width="5.28515625" style="868" customWidth="1"/>
    <col min="1291" max="1291" width="5" style="868" customWidth="1"/>
    <col min="1292" max="1292" width="7.85546875" style="868" customWidth="1"/>
    <col min="1293" max="1293" width="4.85546875" style="868" customWidth="1"/>
    <col min="1294" max="1294" width="11.42578125" style="868" customWidth="1"/>
    <col min="1295" max="1295" width="10.85546875" style="868" customWidth="1"/>
    <col min="1296" max="1296" width="10.28515625" style="868" customWidth="1"/>
    <col min="1297" max="1297" width="11.140625" style="868" customWidth="1"/>
    <col min="1298" max="1298" width="11.42578125" style="868" customWidth="1"/>
    <col min="1299" max="1543" width="9.140625" style="868"/>
    <col min="1544" max="1544" width="45.140625" style="868" customWidth="1"/>
    <col min="1545" max="1545" width="4.28515625" style="868" customWidth="1"/>
    <col min="1546" max="1546" width="5.28515625" style="868" customWidth="1"/>
    <col min="1547" max="1547" width="5" style="868" customWidth="1"/>
    <col min="1548" max="1548" width="7.85546875" style="868" customWidth="1"/>
    <col min="1549" max="1549" width="4.85546875" style="868" customWidth="1"/>
    <col min="1550" max="1550" width="11.42578125" style="868" customWidth="1"/>
    <col min="1551" max="1551" width="10.85546875" style="868" customWidth="1"/>
    <col min="1552" max="1552" width="10.28515625" style="868" customWidth="1"/>
    <col min="1553" max="1553" width="11.140625" style="868" customWidth="1"/>
    <col min="1554" max="1554" width="11.42578125" style="868" customWidth="1"/>
    <col min="1555" max="1799" width="9.140625" style="868"/>
    <col min="1800" max="1800" width="45.140625" style="868" customWidth="1"/>
    <col min="1801" max="1801" width="4.28515625" style="868" customWidth="1"/>
    <col min="1802" max="1802" width="5.28515625" style="868" customWidth="1"/>
    <col min="1803" max="1803" width="5" style="868" customWidth="1"/>
    <col min="1804" max="1804" width="7.85546875" style="868" customWidth="1"/>
    <col min="1805" max="1805" width="4.85546875" style="868" customWidth="1"/>
    <col min="1806" max="1806" width="11.42578125" style="868" customWidth="1"/>
    <col min="1807" max="1807" width="10.85546875" style="868" customWidth="1"/>
    <col min="1808" max="1808" width="10.28515625" style="868" customWidth="1"/>
    <col min="1809" max="1809" width="11.140625" style="868" customWidth="1"/>
    <col min="1810" max="1810" width="11.42578125" style="868" customWidth="1"/>
    <col min="1811" max="2055" width="9.140625" style="868"/>
    <col min="2056" max="2056" width="45.140625" style="868" customWidth="1"/>
    <col min="2057" max="2057" width="4.28515625" style="868" customWidth="1"/>
    <col min="2058" max="2058" width="5.28515625" style="868" customWidth="1"/>
    <col min="2059" max="2059" width="5" style="868" customWidth="1"/>
    <col min="2060" max="2060" width="7.85546875" style="868" customWidth="1"/>
    <col min="2061" max="2061" width="4.85546875" style="868" customWidth="1"/>
    <col min="2062" max="2062" width="11.42578125" style="868" customWidth="1"/>
    <col min="2063" max="2063" width="10.85546875" style="868" customWidth="1"/>
    <col min="2064" max="2064" width="10.28515625" style="868" customWidth="1"/>
    <col min="2065" max="2065" width="11.140625" style="868" customWidth="1"/>
    <col min="2066" max="2066" width="11.42578125" style="868" customWidth="1"/>
    <col min="2067" max="2311" width="9.140625" style="868"/>
    <col min="2312" max="2312" width="45.140625" style="868" customWidth="1"/>
    <col min="2313" max="2313" width="4.28515625" style="868" customWidth="1"/>
    <col min="2314" max="2314" width="5.28515625" style="868" customWidth="1"/>
    <col min="2315" max="2315" width="5" style="868" customWidth="1"/>
    <col min="2316" max="2316" width="7.85546875" style="868" customWidth="1"/>
    <col min="2317" max="2317" width="4.85546875" style="868" customWidth="1"/>
    <col min="2318" max="2318" width="11.42578125" style="868" customWidth="1"/>
    <col min="2319" max="2319" width="10.85546875" style="868" customWidth="1"/>
    <col min="2320" max="2320" width="10.28515625" style="868" customWidth="1"/>
    <col min="2321" max="2321" width="11.140625" style="868" customWidth="1"/>
    <col min="2322" max="2322" width="11.42578125" style="868" customWidth="1"/>
    <col min="2323" max="2567" width="9.140625" style="868"/>
    <col min="2568" max="2568" width="45.140625" style="868" customWidth="1"/>
    <col min="2569" max="2569" width="4.28515625" style="868" customWidth="1"/>
    <col min="2570" max="2570" width="5.28515625" style="868" customWidth="1"/>
    <col min="2571" max="2571" width="5" style="868" customWidth="1"/>
    <col min="2572" max="2572" width="7.85546875" style="868" customWidth="1"/>
    <col min="2573" max="2573" width="4.85546875" style="868" customWidth="1"/>
    <col min="2574" max="2574" width="11.42578125" style="868" customWidth="1"/>
    <col min="2575" max="2575" width="10.85546875" style="868" customWidth="1"/>
    <col min="2576" max="2576" width="10.28515625" style="868" customWidth="1"/>
    <col min="2577" max="2577" width="11.140625" style="868" customWidth="1"/>
    <col min="2578" max="2578" width="11.42578125" style="868" customWidth="1"/>
    <col min="2579" max="2823" width="9.140625" style="868"/>
    <col min="2824" max="2824" width="45.140625" style="868" customWidth="1"/>
    <col min="2825" max="2825" width="4.28515625" style="868" customWidth="1"/>
    <col min="2826" max="2826" width="5.28515625" style="868" customWidth="1"/>
    <col min="2827" max="2827" width="5" style="868" customWidth="1"/>
    <col min="2828" max="2828" width="7.85546875" style="868" customWidth="1"/>
    <col min="2829" max="2829" width="4.85546875" style="868" customWidth="1"/>
    <col min="2830" max="2830" width="11.42578125" style="868" customWidth="1"/>
    <col min="2831" max="2831" width="10.85546875" style="868" customWidth="1"/>
    <col min="2832" max="2832" width="10.28515625" style="868" customWidth="1"/>
    <col min="2833" max="2833" width="11.140625" style="868" customWidth="1"/>
    <col min="2834" max="2834" width="11.42578125" style="868" customWidth="1"/>
    <col min="2835" max="3079" width="9.140625" style="868"/>
    <col min="3080" max="3080" width="45.140625" style="868" customWidth="1"/>
    <col min="3081" max="3081" width="4.28515625" style="868" customWidth="1"/>
    <col min="3082" max="3082" width="5.28515625" style="868" customWidth="1"/>
    <col min="3083" max="3083" width="5" style="868" customWidth="1"/>
    <col min="3084" max="3084" width="7.85546875" style="868" customWidth="1"/>
    <col min="3085" max="3085" width="4.85546875" style="868" customWidth="1"/>
    <col min="3086" max="3086" width="11.42578125" style="868" customWidth="1"/>
    <col min="3087" max="3087" width="10.85546875" style="868" customWidth="1"/>
    <col min="3088" max="3088" width="10.28515625" style="868" customWidth="1"/>
    <col min="3089" max="3089" width="11.140625" style="868" customWidth="1"/>
    <col min="3090" max="3090" width="11.42578125" style="868" customWidth="1"/>
    <col min="3091" max="3335" width="9.140625" style="868"/>
    <col min="3336" max="3336" width="45.140625" style="868" customWidth="1"/>
    <col min="3337" max="3337" width="4.28515625" style="868" customWidth="1"/>
    <col min="3338" max="3338" width="5.28515625" style="868" customWidth="1"/>
    <col min="3339" max="3339" width="5" style="868" customWidth="1"/>
    <col min="3340" max="3340" width="7.85546875" style="868" customWidth="1"/>
    <col min="3341" max="3341" width="4.85546875" style="868" customWidth="1"/>
    <col min="3342" max="3342" width="11.42578125" style="868" customWidth="1"/>
    <col min="3343" max="3343" width="10.85546875" style="868" customWidth="1"/>
    <col min="3344" max="3344" width="10.28515625" style="868" customWidth="1"/>
    <col min="3345" max="3345" width="11.140625" style="868" customWidth="1"/>
    <col min="3346" max="3346" width="11.42578125" style="868" customWidth="1"/>
    <col min="3347" max="3591" width="9.140625" style="868"/>
    <col min="3592" max="3592" width="45.140625" style="868" customWidth="1"/>
    <col min="3593" max="3593" width="4.28515625" style="868" customWidth="1"/>
    <col min="3594" max="3594" width="5.28515625" style="868" customWidth="1"/>
    <col min="3595" max="3595" width="5" style="868" customWidth="1"/>
    <col min="3596" max="3596" width="7.85546875" style="868" customWidth="1"/>
    <col min="3597" max="3597" width="4.85546875" style="868" customWidth="1"/>
    <col min="3598" max="3598" width="11.42578125" style="868" customWidth="1"/>
    <col min="3599" max="3599" width="10.85546875" style="868" customWidth="1"/>
    <col min="3600" max="3600" width="10.28515625" style="868" customWidth="1"/>
    <col min="3601" max="3601" width="11.140625" style="868" customWidth="1"/>
    <col min="3602" max="3602" width="11.42578125" style="868" customWidth="1"/>
    <col min="3603" max="3847" width="9.140625" style="868"/>
    <col min="3848" max="3848" width="45.140625" style="868" customWidth="1"/>
    <col min="3849" max="3849" width="4.28515625" style="868" customWidth="1"/>
    <col min="3850" max="3850" width="5.28515625" style="868" customWidth="1"/>
    <col min="3851" max="3851" width="5" style="868" customWidth="1"/>
    <col min="3852" max="3852" width="7.85546875" style="868" customWidth="1"/>
    <col min="3853" max="3853" width="4.85546875" style="868" customWidth="1"/>
    <col min="3854" max="3854" width="11.42578125" style="868" customWidth="1"/>
    <col min="3855" max="3855" width="10.85546875" style="868" customWidth="1"/>
    <col min="3856" max="3856" width="10.28515625" style="868" customWidth="1"/>
    <col min="3857" max="3857" width="11.140625" style="868" customWidth="1"/>
    <col min="3858" max="3858" width="11.42578125" style="868" customWidth="1"/>
    <col min="3859" max="4103" width="9.140625" style="868"/>
    <col min="4104" max="4104" width="45.140625" style="868" customWidth="1"/>
    <col min="4105" max="4105" width="4.28515625" style="868" customWidth="1"/>
    <col min="4106" max="4106" width="5.28515625" style="868" customWidth="1"/>
    <col min="4107" max="4107" width="5" style="868" customWidth="1"/>
    <col min="4108" max="4108" width="7.85546875" style="868" customWidth="1"/>
    <col min="4109" max="4109" width="4.85546875" style="868" customWidth="1"/>
    <col min="4110" max="4110" width="11.42578125" style="868" customWidth="1"/>
    <col min="4111" max="4111" width="10.85546875" style="868" customWidth="1"/>
    <col min="4112" max="4112" width="10.28515625" style="868" customWidth="1"/>
    <col min="4113" max="4113" width="11.140625" style="868" customWidth="1"/>
    <col min="4114" max="4114" width="11.42578125" style="868" customWidth="1"/>
    <col min="4115" max="4359" width="9.140625" style="868"/>
    <col min="4360" max="4360" width="45.140625" style="868" customWidth="1"/>
    <col min="4361" max="4361" width="4.28515625" style="868" customWidth="1"/>
    <col min="4362" max="4362" width="5.28515625" style="868" customWidth="1"/>
    <col min="4363" max="4363" width="5" style="868" customWidth="1"/>
    <col min="4364" max="4364" width="7.85546875" style="868" customWidth="1"/>
    <col min="4365" max="4365" width="4.85546875" style="868" customWidth="1"/>
    <col min="4366" max="4366" width="11.42578125" style="868" customWidth="1"/>
    <col min="4367" max="4367" width="10.85546875" style="868" customWidth="1"/>
    <col min="4368" max="4368" width="10.28515625" style="868" customWidth="1"/>
    <col min="4369" max="4369" width="11.140625" style="868" customWidth="1"/>
    <col min="4370" max="4370" width="11.42578125" style="868" customWidth="1"/>
    <col min="4371" max="4615" width="9.140625" style="868"/>
    <col min="4616" max="4616" width="45.140625" style="868" customWidth="1"/>
    <col min="4617" max="4617" width="4.28515625" style="868" customWidth="1"/>
    <col min="4618" max="4618" width="5.28515625" style="868" customWidth="1"/>
    <col min="4619" max="4619" width="5" style="868" customWidth="1"/>
    <col min="4620" max="4620" width="7.85546875" style="868" customWidth="1"/>
    <col min="4621" max="4621" width="4.85546875" style="868" customWidth="1"/>
    <col min="4622" max="4622" width="11.42578125" style="868" customWidth="1"/>
    <col min="4623" max="4623" width="10.85546875" style="868" customWidth="1"/>
    <col min="4624" max="4624" width="10.28515625" style="868" customWidth="1"/>
    <col min="4625" max="4625" width="11.140625" style="868" customWidth="1"/>
    <col min="4626" max="4626" width="11.42578125" style="868" customWidth="1"/>
    <col min="4627" max="4871" width="9.140625" style="868"/>
    <col min="4872" max="4872" width="45.140625" style="868" customWidth="1"/>
    <col min="4873" max="4873" width="4.28515625" style="868" customWidth="1"/>
    <col min="4874" max="4874" width="5.28515625" style="868" customWidth="1"/>
    <col min="4875" max="4875" width="5" style="868" customWidth="1"/>
    <col min="4876" max="4876" width="7.85546875" style="868" customWidth="1"/>
    <col min="4877" max="4877" width="4.85546875" style="868" customWidth="1"/>
    <col min="4878" max="4878" width="11.42578125" style="868" customWidth="1"/>
    <col min="4879" max="4879" width="10.85546875" style="868" customWidth="1"/>
    <col min="4880" max="4880" width="10.28515625" style="868" customWidth="1"/>
    <col min="4881" max="4881" width="11.140625" style="868" customWidth="1"/>
    <col min="4882" max="4882" width="11.42578125" style="868" customWidth="1"/>
    <col min="4883" max="5127" width="9.140625" style="868"/>
    <col min="5128" max="5128" width="45.140625" style="868" customWidth="1"/>
    <col min="5129" max="5129" width="4.28515625" style="868" customWidth="1"/>
    <col min="5130" max="5130" width="5.28515625" style="868" customWidth="1"/>
    <col min="5131" max="5131" width="5" style="868" customWidth="1"/>
    <col min="5132" max="5132" width="7.85546875" style="868" customWidth="1"/>
    <col min="5133" max="5133" width="4.85546875" style="868" customWidth="1"/>
    <col min="5134" max="5134" width="11.42578125" style="868" customWidth="1"/>
    <col min="5135" max="5135" width="10.85546875" style="868" customWidth="1"/>
    <col min="5136" max="5136" width="10.28515625" style="868" customWidth="1"/>
    <col min="5137" max="5137" width="11.140625" style="868" customWidth="1"/>
    <col min="5138" max="5138" width="11.42578125" style="868" customWidth="1"/>
    <col min="5139" max="5383" width="9.140625" style="868"/>
    <col min="5384" max="5384" width="45.140625" style="868" customWidth="1"/>
    <col min="5385" max="5385" width="4.28515625" style="868" customWidth="1"/>
    <col min="5386" max="5386" width="5.28515625" style="868" customWidth="1"/>
    <col min="5387" max="5387" width="5" style="868" customWidth="1"/>
    <col min="5388" max="5388" width="7.85546875" style="868" customWidth="1"/>
    <col min="5389" max="5389" width="4.85546875" style="868" customWidth="1"/>
    <col min="5390" max="5390" width="11.42578125" style="868" customWidth="1"/>
    <col min="5391" max="5391" width="10.85546875" style="868" customWidth="1"/>
    <col min="5392" max="5392" width="10.28515625" style="868" customWidth="1"/>
    <col min="5393" max="5393" width="11.140625" style="868" customWidth="1"/>
    <col min="5394" max="5394" width="11.42578125" style="868" customWidth="1"/>
    <col min="5395" max="5639" width="9.140625" style="868"/>
    <col min="5640" max="5640" width="45.140625" style="868" customWidth="1"/>
    <col min="5641" max="5641" width="4.28515625" style="868" customWidth="1"/>
    <col min="5642" max="5642" width="5.28515625" style="868" customWidth="1"/>
    <col min="5643" max="5643" width="5" style="868" customWidth="1"/>
    <col min="5644" max="5644" width="7.85546875" style="868" customWidth="1"/>
    <col min="5645" max="5645" width="4.85546875" style="868" customWidth="1"/>
    <col min="5646" max="5646" width="11.42578125" style="868" customWidth="1"/>
    <col min="5647" max="5647" width="10.85546875" style="868" customWidth="1"/>
    <col min="5648" max="5648" width="10.28515625" style="868" customWidth="1"/>
    <col min="5649" max="5649" width="11.140625" style="868" customWidth="1"/>
    <col min="5650" max="5650" width="11.42578125" style="868" customWidth="1"/>
    <col min="5651" max="5895" width="9.140625" style="868"/>
    <col min="5896" max="5896" width="45.140625" style="868" customWidth="1"/>
    <col min="5897" max="5897" width="4.28515625" style="868" customWidth="1"/>
    <col min="5898" max="5898" width="5.28515625" style="868" customWidth="1"/>
    <col min="5899" max="5899" width="5" style="868" customWidth="1"/>
    <col min="5900" max="5900" width="7.85546875" style="868" customWidth="1"/>
    <col min="5901" max="5901" width="4.85546875" style="868" customWidth="1"/>
    <col min="5902" max="5902" width="11.42578125" style="868" customWidth="1"/>
    <col min="5903" max="5903" width="10.85546875" style="868" customWidth="1"/>
    <col min="5904" max="5904" width="10.28515625" style="868" customWidth="1"/>
    <col min="5905" max="5905" width="11.140625" style="868" customWidth="1"/>
    <col min="5906" max="5906" width="11.42578125" style="868" customWidth="1"/>
    <col min="5907" max="6151" width="9.140625" style="868"/>
    <col min="6152" max="6152" width="45.140625" style="868" customWidth="1"/>
    <col min="6153" max="6153" width="4.28515625" style="868" customWidth="1"/>
    <col min="6154" max="6154" width="5.28515625" style="868" customWidth="1"/>
    <col min="6155" max="6155" width="5" style="868" customWidth="1"/>
    <col min="6156" max="6156" width="7.85546875" style="868" customWidth="1"/>
    <col min="6157" max="6157" width="4.85546875" style="868" customWidth="1"/>
    <col min="6158" max="6158" width="11.42578125" style="868" customWidth="1"/>
    <col min="6159" max="6159" width="10.85546875" style="868" customWidth="1"/>
    <col min="6160" max="6160" width="10.28515625" style="868" customWidth="1"/>
    <col min="6161" max="6161" width="11.140625" style="868" customWidth="1"/>
    <col min="6162" max="6162" width="11.42578125" style="868" customWidth="1"/>
    <col min="6163" max="6407" width="9.140625" style="868"/>
    <col min="6408" max="6408" width="45.140625" style="868" customWidth="1"/>
    <col min="6409" max="6409" width="4.28515625" style="868" customWidth="1"/>
    <col min="6410" max="6410" width="5.28515625" style="868" customWidth="1"/>
    <col min="6411" max="6411" width="5" style="868" customWidth="1"/>
    <col min="6412" max="6412" width="7.85546875" style="868" customWidth="1"/>
    <col min="6413" max="6413" width="4.85546875" style="868" customWidth="1"/>
    <col min="6414" max="6414" width="11.42578125" style="868" customWidth="1"/>
    <col min="6415" max="6415" width="10.85546875" style="868" customWidth="1"/>
    <col min="6416" max="6416" width="10.28515625" style="868" customWidth="1"/>
    <col min="6417" max="6417" width="11.140625" style="868" customWidth="1"/>
    <col min="6418" max="6418" width="11.42578125" style="868" customWidth="1"/>
    <col min="6419" max="6663" width="9.140625" style="868"/>
    <col min="6664" max="6664" width="45.140625" style="868" customWidth="1"/>
    <col min="6665" max="6665" width="4.28515625" style="868" customWidth="1"/>
    <col min="6666" max="6666" width="5.28515625" style="868" customWidth="1"/>
    <col min="6667" max="6667" width="5" style="868" customWidth="1"/>
    <col min="6668" max="6668" width="7.85546875" style="868" customWidth="1"/>
    <col min="6669" max="6669" width="4.85546875" style="868" customWidth="1"/>
    <col min="6670" max="6670" width="11.42578125" style="868" customWidth="1"/>
    <col min="6671" max="6671" width="10.85546875" style="868" customWidth="1"/>
    <col min="6672" max="6672" width="10.28515625" style="868" customWidth="1"/>
    <col min="6673" max="6673" width="11.140625" style="868" customWidth="1"/>
    <col min="6674" max="6674" width="11.42578125" style="868" customWidth="1"/>
    <col min="6675" max="6919" width="9.140625" style="868"/>
    <col min="6920" max="6920" width="45.140625" style="868" customWidth="1"/>
    <col min="6921" max="6921" width="4.28515625" style="868" customWidth="1"/>
    <col min="6922" max="6922" width="5.28515625" style="868" customWidth="1"/>
    <col min="6923" max="6923" width="5" style="868" customWidth="1"/>
    <col min="6924" max="6924" width="7.85546875" style="868" customWidth="1"/>
    <col min="6925" max="6925" width="4.85546875" style="868" customWidth="1"/>
    <col min="6926" max="6926" width="11.42578125" style="868" customWidth="1"/>
    <col min="6927" max="6927" width="10.85546875" style="868" customWidth="1"/>
    <col min="6928" max="6928" width="10.28515625" style="868" customWidth="1"/>
    <col min="6929" max="6929" width="11.140625" style="868" customWidth="1"/>
    <col min="6930" max="6930" width="11.42578125" style="868" customWidth="1"/>
    <col min="6931" max="7175" width="9.140625" style="868"/>
    <col min="7176" max="7176" width="45.140625" style="868" customWidth="1"/>
    <col min="7177" max="7177" width="4.28515625" style="868" customWidth="1"/>
    <col min="7178" max="7178" width="5.28515625" style="868" customWidth="1"/>
    <col min="7179" max="7179" width="5" style="868" customWidth="1"/>
    <col min="7180" max="7180" width="7.85546875" style="868" customWidth="1"/>
    <col min="7181" max="7181" width="4.85546875" style="868" customWidth="1"/>
    <col min="7182" max="7182" width="11.42578125" style="868" customWidth="1"/>
    <col min="7183" max="7183" width="10.85546875" style="868" customWidth="1"/>
    <col min="7184" max="7184" width="10.28515625" style="868" customWidth="1"/>
    <col min="7185" max="7185" width="11.140625" style="868" customWidth="1"/>
    <col min="7186" max="7186" width="11.42578125" style="868" customWidth="1"/>
    <col min="7187" max="7431" width="9.140625" style="868"/>
    <col min="7432" max="7432" width="45.140625" style="868" customWidth="1"/>
    <col min="7433" max="7433" width="4.28515625" style="868" customWidth="1"/>
    <col min="7434" max="7434" width="5.28515625" style="868" customWidth="1"/>
    <col min="7435" max="7435" width="5" style="868" customWidth="1"/>
    <col min="7436" max="7436" width="7.85546875" style="868" customWidth="1"/>
    <col min="7437" max="7437" width="4.85546875" style="868" customWidth="1"/>
    <col min="7438" max="7438" width="11.42578125" style="868" customWidth="1"/>
    <col min="7439" max="7439" width="10.85546875" style="868" customWidth="1"/>
    <col min="7440" max="7440" width="10.28515625" style="868" customWidth="1"/>
    <col min="7441" max="7441" width="11.140625" style="868" customWidth="1"/>
    <col min="7442" max="7442" width="11.42578125" style="868" customWidth="1"/>
    <col min="7443" max="7687" width="9.140625" style="868"/>
    <col min="7688" max="7688" width="45.140625" style="868" customWidth="1"/>
    <col min="7689" max="7689" width="4.28515625" style="868" customWidth="1"/>
    <col min="7690" max="7690" width="5.28515625" style="868" customWidth="1"/>
    <col min="7691" max="7691" width="5" style="868" customWidth="1"/>
    <col min="7692" max="7692" width="7.85546875" style="868" customWidth="1"/>
    <col min="7693" max="7693" width="4.85546875" style="868" customWidth="1"/>
    <col min="7694" max="7694" width="11.42578125" style="868" customWidth="1"/>
    <col min="7695" max="7695" width="10.85546875" style="868" customWidth="1"/>
    <col min="7696" max="7696" width="10.28515625" style="868" customWidth="1"/>
    <col min="7697" max="7697" width="11.140625" style="868" customWidth="1"/>
    <col min="7698" max="7698" width="11.42578125" style="868" customWidth="1"/>
    <col min="7699" max="7943" width="9.140625" style="868"/>
    <col min="7944" max="7944" width="45.140625" style="868" customWidth="1"/>
    <col min="7945" max="7945" width="4.28515625" style="868" customWidth="1"/>
    <col min="7946" max="7946" width="5.28515625" style="868" customWidth="1"/>
    <col min="7947" max="7947" width="5" style="868" customWidth="1"/>
    <col min="7948" max="7948" width="7.85546875" style="868" customWidth="1"/>
    <col min="7949" max="7949" width="4.85546875" style="868" customWidth="1"/>
    <col min="7950" max="7950" width="11.42578125" style="868" customWidth="1"/>
    <col min="7951" max="7951" width="10.85546875" style="868" customWidth="1"/>
    <col min="7952" max="7952" width="10.28515625" style="868" customWidth="1"/>
    <col min="7953" max="7953" width="11.140625" style="868" customWidth="1"/>
    <col min="7954" max="7954" width="11.42578125" style="868" customWidth="1"/>
    <col min="7955" max="8199" width="9.140625" style="868"/>
    <col min="8200" max="8200" width="45.140625" style="868" customWidth="1"/>
    <col min="8201" max="8201" width="4.28515625" style="868" customWidth="1"/>
    <col min="8202" max="8202" width="5.28515625" style="868" customWidth="1"/>
    <col min="8203" max="8203" width="5" style="868" customWidth="1"/>
    <col min="8204" max="8204" width="7.85546875" style="868" customWidth="1"/>
    <col min="8205" max="8205" width="4.85546875" style="868" customWidth="1"/>
    <col min="8206" max="8206" width="11.42578125" style="868" customWidth="1"/>
    <col min="8207" max="8207" width="10.85546875" style="868" customWidth="1"/>
    <col min="8208" max="8208" width="10.28515625" style="868" customWidth="1"/>
    <col min="8209" max="8209" width="11.140625" style="868" customWidth="1"/>
    <col min="8210" max="8210" width="11.42578125" style="868" customWidth="1"/>
    <col min="8211" max="8455" width="9.140625" style="868"/>
    <col min="8456" max="8456" width="45.140625" style="868" customWidth="1"/>
    <col min="8457" max="8457" width="4.28515625" style="868" customWidth="1"/>
    <col min="8458" max="8458" width="5.28515625" style="868" customWidth="1"/>
    <col min="8459" max="8459" width="5" style="868" customWidth="1"/>
    <col min="8460" max="8460" width="7.85546875" style="868" customWidth="1"/>
    <col min="8461" max="8461" width="4.85546875" style="868" customWidth="1"/>
    <col min="8462" max="8462" width="11.42578125" style="868" customWidth="1"/>
    <col min="8463" max="8463" width="10.85546875" style="868" customWidth="1"/>
    <col min="8464" max="8464" width="10.28515625" style="868" customWidth="1"/>
    <col min="8465" max="8465" width="11.140625" style="868" customWidth="1"/>
    <col min="8466" max="8466" width="11.42578125" style="868" customWidth="1"/>
    <col min="8467" max="8711" width="9.140625" style="868"/>
    <col min="8712" max="8712" width="45.140625" style="868" customWidth="1"/>
    <col min="8713" max="8713" width="4.28515625" style="868" customWidth="1"/>
    <col min="8714" max="8714" width="5.28515625" style="868" customWidth="1"/>
    <col min="8715" max="8715" width="5" style="868" customWidth="1"/>
    <col min="8716" max="8716" width="7.85546875" style="868" customWidth="1"/>
    <col min="8717" max="8717" width="4.85546875" style="868" customWidth="1"/>
    <col min="8718" max="8718" width="11.42578125" style="868" customWidth="1"/>
    <col min="8719" max="8719" width="10.85546875" style="868" customWidth="1"/>
    <col min="8720" max="8720" width="10.28515625" style="868" customWidth="1"/>
    <col min="8721" max="8721" width="11.140625" style="868" customWidth="1"/>
    <col min="8722" max="8722" width="11.42578125" style="868" customWidth="1"/>
    <col min="8723" max="8967" width="9.140625" style="868"/>
    <col min="8968" max="8968" width="45.140625" style="868" customWidth="1"/>
    <col min="8969" max="8969" width="4.28515625" style="868" customWidth="1"/>
    <col min="8970" max="8970" width="5.28515625" style="868" customWidth="1"/>
    <col min="8971" max="8971" width="5" style="868" customWidth="1"/>
    <col min="8972" max="8972" width="7.85546875" style="868" customWidth="1"/>
    <col min="8973" max="8973" width="4.85546875" style="868" customWidth="1"/>
    <col min="8974" max="8974" width="11.42578125" style="868" customWidth="1"/>
    <col min="8975" max="8975" width="10.85546875" style="868" customWidth="1"/>
    <col min="8976" max="8976" width="10.28515625" style="868" customWidth="1"/>
    <col min="8977" max="8977" width="11.140625" style="868" customWidth="1"/>
    <col min="8978" max="8978" width="11.42578125" style="868" customWidth="1"/>
    <col min="8979" max="9223" width="9.140625" style="868"/>
    <col min="9224" max="9224" width="45.140625" style="868" customWidth="1"/>
    <col min="9225" max="9225" width="4.28515625" style="868" customWidth="1"/>
    <col min="9226" max="9226" width="5.28515625" style="868" customWidth="1"/>
    <col min="9227" max="9227" width="5" style="868" customWidth="1"/>
    <col min="9228" max="9228" width="7.85546875" style="868" customWidth="1"/>
    <col min="9229" max="9229" width="4.85546875" style="868" customWidth="1"/>
    <col min="9230" max="9230" width="11.42578125" style="868" customWidth="1"/>
    <col min="9231" max="9231" width="10.85546875" style="868" customWidth="1"/>
    <col min="9232" max="9232" width="10.28515625" style="868" customWidth="1"/>
    <col min="9233" max="9233" width="11.140625" style="868" customWidth="1"/>
    <col min="9234" max="9234" width="11.42578125" style="868" customWidth="1"/>
    <col min="9235" max="9479" width="9.140625" style="868"/>
    <col min="9480" max="9480" width="45.140625" style="868" customWidth="1"/>
    <col min="9481" max="9481" width="4.28515625" style="868" customWidth="1"/>
    <col min="9482" max="9482" width="5.28515625" style="868" customWidth="1"/>
    <col min="9483" max="9483" width="5" style="868" customWidth="1"/>
    <col min="9484" max="9484" width="7.85546875" style="868" customWidth="1"/>
    <col min="9485" max="9485" width="4.85546875" style="868" customWidth="1"/>
    <col min="9486" max="9486" width="11.42578125" style="868" customWidth="1"/>
    <col min="9487" max="9487" width="10.85546875" style="868" customWidth="1"/>
    <col min="9488" max="9488" width="10.28515625" style="868" customWidth="1"/>
    <col min="9489" max="9489" width="11.140625" style="868" customWidth="1"/>
    <col min="9490" max="9490" width="11.42578125" style="868" customWidth="1"/>
    <col min="9491" max="9735" width="9.140625" style="868"/>
    <col min="9736" max="9736" width="45.140625" style="868" customWidth="1"/>
    <col min="9737" max="9737" width="4.28515625" style="868" customWidth="1"/>
    <col min="9738" max="9738" width="5.28515625" style="868" customWidth="1"/>
    <col min="9739" max="9739" width="5" style="868" customWidth="1"/>
    <col min="9740" max="9740" width="7.85546875" style="868" customWidth="1"/>
    <col min="9741" max="9741" width="4.85546875" style="868" customWidth="1"/>
    <col min="9742" max="9742" width="11.42578125" style="868" customWidth="1"/>
    <col min="9743" max="9743" width="10.85546875" style="868" customWidth="1"/>
    <col min="9744" max="9744" width="10.28515625" style="868" customWidth="1"/>
    <col min="9745" max="9745" width="11.140625" style="868" customWidth="1"/>
    <col min="9746" max="9746" width="11.42578125" style="868" customWidth="1"/>
    <col min="9747" max="9991" width="9.140625" style="868"/>
    <col min="9992" max="9992" width="45.140625" style="868" customWidth="1"/>
    <col min="9993" max="9993" width="4.28515625" style="868" customWidth="1"/>
    <col min="9994" max="9994" width="5.28515625" style="868" customWidth="1"/>
    <col min="9995" max="9995" width="5" style="868" customWidth="1"/>
    <col min="9996" max="9996" width="7.85546875" style="868" customWidth="1"/>
    <col min="9997" max="9997" width="4.85546875" style="868" customWidth="1"/>
    <col min="9998" max="9998" width="11.42578125" style="868" customWidth="1"/>
    <col min="9999" max="9999" width="10.85546875" style="868" customWidth="1"/>
    <col min="10000" max="10000" width="10.28515625" style="868" customWidth="1"/>
    <col min="10001" max="10001" width="11.140625" style="868" customWidth="1"/>
    <col min="10002" max="10002" width="11.42578125" style="868" customWidth="1"/>
    <col min="10003" max="10247" width="9.140625" style="868"/>
    <col min="10248" max="10248" width="45.140625" style="868" customWidth="1"/>
    <col min="10249" max="10249" width="4.28515625" style="868" customWidth="1"/>
    <col min="10250" max="10250" width="5.28515625" style="868" customWidth="1"/>
    <col min="10251" max="10251" width="5" style="868" customWidth="1"/>
    <col min="10252" max="10252" width="7.85546875" style="868" customWidth="1"/>
    <col min="10253" max="10253" width="4.85546875" style="868" customWidth="1"/>
    <col min="10254" max="10254" width="11.42578125" style="868" customWidth="1"/>
    <col min="10255" max="10255" width="10.85546875" style="868" customWidth="1"/>
    <col min="10256" max="10256" width="10.28515625" style="868" customWidth="1"/>
    <col min="10257" max="10257" width="11.140625" style="868" customWidth="1"/>
    <col min="10258" max="10258" width="11.42578125" style="868" customWidth="1"/>
    <col min="10259" max="10503" width="9.140625" style="868"/>
    <col min="10504" max="10504" width="45.140625" style="868" customWidth="1"/>
    <col min="10505" max="10505" width="4.28515625" style="868" customWidth="1"/>
    <col min="10506" max="10506" width="5.28515625" style="868" customWidth="1"/>
    <col min="10507" max="10507" width="5" style="868" customWidth="1"/>
    <col min="10508" max="10508" width="7.85546875" style="868" customWidth="1"/>
    <col min="10509" max="10509" width="4.85546875" style="868" customWidth="1"/>
    <col min="10510" max="10510" width="11.42578125" style="868" customWidth="1"/>
    <col min="10511" max="10511" width="10.85546875" style="868" customWidth="1"/>
    <col min="10512" max="10512" width="10.28515625" style="868" customWidth="1"/>
    <col min="10513" max="10513" width="11.140625" style="868" customWidth="1"/>
    <col min="10514" max="10514" width="11.42578125" style="868" customWidth="1"/>
    <col min="10515" max="10759" width="9.140625" style="868"/>
    <col min="10760" max="10760" width="45.140625" style="868" customWidth="1"/>
    <col min="10761" max="10761" width="4.28515625" style="868" customWidth="1"/>
    <col min="10762" max="10762" width="5.28515625" style="868" customWidth="1"/>
    <col min="10763" max="10763" width="5" style="868" customWidth="1"/>
    <col min="10764" max="10764" width="7.85546875" style="868" customWidth="1"/>
    <col min="10765" max="10765" width="4.85546875" style="868" customWidth="1"/>
    <col min="10766" max="10766" width="11.42578125" style="868" customWidth="1"/>
    <col min="10767" max="10767" width="10.85546875" style="868" customWidth="1"/>
    <col min="10768" max="10768" width="10.28515625" style="868" customWidth="1"/>
    <col min="10769" max="10769" width="11.140625" style="868" customWidth="1"/>
    <col min="10770" max="10770" width="11.42578125" style="868" customWidth="1"/>
    <col min="10771" max="11015" width="9.140625" style="868"/>
    <col min="11016" max="11016" width="45.140625" style="868" customWidth="1"/>
    <col min="11017" max="11017" width="4.28515625" style="868" customWidth="1"/>
    <col min="11018" max="11018" width="5.28515625" style="868" customWidth="1"/>
    <col min="11019" max="11019" width="5" style="868" customWidth="1"/>
    <col min="11020" max="11020" width="7.85546875" style="868" customWidth="1"/>
    <col min="11021" max="11021" width="4.85546875" style="868" customWidth="1"/>
    <col min="11022" max="11022" width="11.42578125" style="868" customWidth="1"/>
    <col min="11023" max="11023" width="10.85546875" style="868" customWidth="1"/>
    <col min="11024" max="11024" width="10.28515625" style="868" customWidth="1"/>
    <col min="11025" max="11025" width="11.140625" style="868" customWidth="1"/>
    <col min="11026" max="11026" width="11.42578125" style="868" customWidth="1"/>
    <col min="11027" max="11271" width="9.140625" style="868"/>
    <col min="11272" max="11272" width="45.140625" style="868" customWidth="1"/>
    <col min="11273" max="11273" width="4.28515625" style="868" customWidth="1"/>
    <col min="11274" max="11274" width="5.28515625" style="868" customWidth="1"/>
    <col min="11275" max="11275" width="5" style="868" customWidth="1"/>
    <col min="11276" max="11276" width="7.85546875" style="868" customWidth="1"/>
    <col min="11277" max="11277" width="4.85546875" style="868" customWidth="1"/>
    <col min="11278" max="11278" width="11.42578125" style="868" customWidth="1"/>
    <col min="11279" max="11279" width="10.85546875" style="868" customWidth="1"/>
    <col min="11280" max="11280" width="10.28515625" style="868" customWidth="1"/>
    <col min="11281" max="11281" width="11.140625" style="868" customWidth="1"/>
    <col min="11282" max="11282" width="11.42578125" style="868" customWidth="1"/>
    <col min="11283" max="11527" width="9.140625" style="868"/>
    <col min="11528" max="11528" width="45.140625" style="868" customWidth="1"/>
    <col min="11529" max="11529" width="4.28515625" style="868" customWidth="1"/>
    <col min="11530" max="11530" width="5.28515625" style="868" customWidth="1"/>
    <col min="11531" max="11531" width="5" style="868" customWidth="1"/>
    <col min="11532" max="11532" width="7.85546875" style="868" customWidth="1"/>
    <col min="11533" max="11533" width="4.85546875" style="868" customWidth="1"/>
    <col min="11534" max="11534" width="11.42578125" style="868" customWidth="1"/>
    <col min="11535" max="11535" width="10.85546875" style="868" customWidth="1"/>
    <col min="11536" max="11536" width="10.28515625" style="868" customWidth="1"/>
    <col min="11537" max="11537" width="11.140625" style="868" customWidth="1"/>
    <col min="11538" max="11538" width="11.42578125" style="868" customWidth="1"/>
    <col min="11539" max="11783" width="9.140625" style="868"/>
    <col min="11784" max="11784" width="45.140625" style="868" customWidth="1"/>
    <col min="11785" max="11785" width="4.28515625" style="868" customWidth="1"/>
    <col min="11786" max="11786" width="5.28515625" style="868" customWidth="1"/>
    <col min="11787" max="11787" width="5" style="868" customWidth="1"/>
    <col min="11788" max="11788" width="7.85546875" style="868" customWidth="1"/>
    <col min="11789" max="11789" width="4.85546875" style="868" customWidth="1"/>
    <col min="11790" max="11790" width="11.42578125" style="868" customWidth="1"/>
    <col min="11791" max="11791" width="10.85546875" style="868" customWidth="1"/>
    <col min="11792" max="11792" width="10.28515625" style="868" customWidth="1"/>
    <col min="11793" max="11793" width="11.140625" style="868" customWidth="1"/>
    <col min="11794" max="11794" width="11.42578125" style="868" customWidth="1"/>
    <col min="11795" max="12039" width="9.140625" style="868"/>
    <col min="12040" max="12040" width="45.140625" style="868" customWidth="1"/>
    <col min="12041" max="12041" width="4.28515625" style="868" customWidth="1"/>
    <col min="12042" max="12042" width="5.28515625" style="868" customWidth="1"/>
    <col min="12043" max="12043" width="5" style="868" customWidth="1"/>
    <col min="12044" max="12044" width="7.85546875" style="868" customWidth="1"/>
    <col min="12045" max="12045" width="4.85546875" style="868" customWidth="1"/>
    <col min="12046" max="12046" width="11.42578125" style="868" customWidth="1"/>
    <col min="12047" max="12047" width="10.85546875" style="868" customWidth="1"/>
    <col min="12048" max="12048" width="10.28515625" style="868" customWidth="1"/>
    <col min="12049" max="12049" width="11.140625" style="868" customWidth="1"/>
    <col min="12050" max="12050" width="11.42578125" style="868" customWidth="1"/>
    <col min="12051" max="12295" width="9.140625" style="868"/>
    <col min="12296" max="12296" width="45.140625" style="868" customWidth="1"/>
    <col min="12297" max="12297" width="4.28515625" style="868" customWidth="1"/>
    <col min="12298" max="12298" width="5.28515625" style="868" customWidth="1"/>
    <col min="12299" max="12299" width="5" style="868" customWidth="1"/>
    <col min="12300" max="12300" width="7.85546875" style="868" customWidth="1"/>
    <col min="12301" max="12301" width="4.85546875" style="868" customWidth="1"/>
    <col min="12302" max="12302" width="11.42578125" style="868" customWidth="1"/>
    <col min="12303" max="12303" width="10.85546875" style="868" customWidth="1"/>
    <col min="12304" max="12304" width="10.28515625" style="868" customWidth="1"/>
    <col min="12305" max="12305" width="11.140625" style="868" customWidth="1"/>
    <col min="12306" max="12306" width="11.42578125" style="868" customWidth="1"/>
    <col min="12307" max="12551" width="9.140625" style="868"/>
    <col min="12552" max="12552" width="45.140625" style="868" customWidth="1"/>
    <col min="12553" max="12553" width="4.28515625" style="868" customWidth="1"/>
    <col min="12554" max="12554" width="5.28515625" style="868" customWidth="1"/>
    <col min="12555" max="12555" width="5" style="868" customWidth="1"/>
    <col min="12556" max="12556" width="7.85546875" style="868" customWidth="1"/>
    <col min="12557" max="12557" width="4.85546875" style="868" customWidth="1"/>
    <col min="12558" max="12558" width="11.42578125" style="868" customWidth="1"/>
    <col min="12559" max="12559" width="10.85546875" style="868" customWidth="1"/>
    <col min="12560" max="12560" width="10.28515625" style="868" customWidth="1"/>
    <col min="12561" max="12561" width="11.140625" style="868" customWidth="1"/>
    <col min="12562" max="12562" width="11.42578125" style="868" customWidth="1"/>
    <col min="12563" max="12807" width="9.140625" style="868"/>
    <col min="12808" max="12808" width="45.140625" style="868" customWidth="1"/>
    <col min="12809" max="12809" width="4.28515625" style="868" customWidth="1"/>
    <col min="12810" max="12810" width="5.28515625" style="868" customWidth="1"/>
    <col min="12811" max="12811" width="5" style="868" customWidth="1"/>
    <col min="12812" max="12812" width="7.85546875" style="868" customWidth="1"/>
    <col min="12813" max="12813" width="4.85546875" style="868" customWidth="1"/>
    <col min="12814" max="12814" width="11.42578125" style="868" customWidth="1"/>
    <col min="12815" max="12815" width="10.85546875" style="868" customWidth="1"/>
    <col min="12816" max="12816" width="10.28515625" style="868" customWidth="1"/>
    <col min="12817" max="12817" width="11.140625" style="868" customWidth="1"/>
    <col min="12818" max="12818" width="11.42578125" style="868" customWidth="1"/>
    <col min="12819" max="13063" width="9.140625" style="868"/>
    <col min="13064" max="13064" width="45.140625" style="868" customWidth="1"/>
    <col min="13065" max="13065" width="4.28515625" style="868" customWidth="1"/>
    <col min="13066" max="13066" width="5.28515625" style="868" customWidth="1"/>
    <col min="13067" max="13067" width="5" style="868" customWidth="1"/>
    <col min="13068" max="13068" width="7.85546875" style="868" customWidth="1"/>
    <col min="13069" max="13069" width="4.85546875" style="868" customWidth="1"/>
    <col min="13070" max="13070" width="11.42578125" style="868" customWidth="1"/>
    <col min="13071" max="13071" width="10.85546875" style="868" customWidth="1"/>
    <col min="13072" max="13072" width="10.28515625" style="868" customWidth="1"/>
    <col min="13073" max="13073" width="11.140625" style="868" customWidth="1"/>
    <col min="13074" max="13074" width="11.42578125" style="868" customWidth="1"/>
    <col min="13075" max="13319" width="9.140625" style="868"/>
    <col min="13320" max="13320" width="45.140625" style="868" customWidth="1"/>
    <col min="13321" max="13321" width="4.28515625" style="868" customWidth="1"/>
    <col min="13322" max="13322" width="5.28515625" style="868" customWidth="1"/>
    <col min="13323" max="13323" width="5" style="868" customWidth="1"/>
    <col min="13324" max="13324" width="7.85546875" style="868" customWidth="1"/>
    <col min="13325" max="13325" width="4.85546875" style="868" customWidth="1"/>
    <col min="13326" max="13326" width="11.42578125" style="868" customWidth="1"/>
    <col min="13327" max="13327" width="10.85546875" style="868" customWidth="1"/>
    <col min="13328" max="13328" width="10.28515625" style="868" customWidth="1"/>
    <col min="13329" max="13329" width="11.140625" style="868" customWidth="1"/>
    <col min="13330" max="13330" width="11.42578125" style="868" customWidth="1"/>
    <col min="13331" max="13575" width="9.140625" style="868"/>
    <col min="13576" max="13576" width="45.140625" style="868" customWidth="1"/>
    <col min="13577" max="13577" width="4.28515625" style="868" customWidth="1"/>
    <col min="13578" max="13578" width="5.28515625" style="868" customWidth="1"/>
    <col min="13579" max="13579" width="5" style="868" customWidth="1"/>
    <col min="13580" max="13580" width="7.85546875" style="868" customWidth="1"/>
    <col min="13581" max="13581" width="4.85546875" style="868" customWidth="1"/>
    <col min="13582" max="13582" width="11.42578125" style="868" customWidth="1"/>
    <col min="13583" max="13583" width="10.85546875" style="868" customWidth="1"/>
    <col min="13584" max="13584" width="10.28515625" style="868" customWidth="1"/>
    <col min="13585" max="13585" width="11.140625" style="868" customWidth="1"/>
    <col min="13586" max="13586" width="11.42578125" style="868" customWidth="1"/>
    <col min="13587" max="13831" width="9.140625" style="868"/>
    <col min="13832" max="13832" width="45.140625" style="868" customWidth="1"/>
    <col min="13833" max="13833" width="4.28515625" style="868" customWidth="1"/>
    <col min="13834" max="13834" width="5.28515625" style="868" customWidth="1"/>
    <col min="13835" max="13835" width="5" style="868" customWidth="1"/>
    <col min="13836" max="13836" width="7.85546875" style="868" customWidth="1"/>
    <col min="13837" max="13837" width="4.85546875" style="868" customWidth="1"/>
    <col min="13838" max="13838" width="11.42578125" style="868" customWidth="1"/>
    <col min="13839" max="13839" width="10.85546875" style="868" customWidth="1"/>
    <col min="13840" max="13840" width="10.28515625" style="868" customWidth="1"/>
    <col min="13841" max="13841" width="11.140625" style="868" customWidth="1"/>
    <col min="13842" max="13842" width="11.42578125" style="868" customWidth="1"/>
    <col min="13843" max="14087" width="9.140625" style="868"/>
    <col min="14088" max="14088" width="45.140625" style="868" customWidth="1"/>
    <col min="14089" max="14089" width="4.28515625" style="868" customWidth="1"/>
    <col min="14090" max="14090" width="5.28515625" style="868" customWidth="1"/>
    <col min="14091" max="14091" width="5" style="868" customWidth="1"/>
    <col min="14092" max="14092" width="7.85546875" style="868" customWidth="1"/>
    <col min="14093" max="14093" width="4.85546875" style="868" customWidth="1"/>
    <col min="14094" max="14094" width="11.42578125" style="868" customWidth="1"/>
    <col min="14095" max="14095" width="10.85546875" style="868" customWidth="1"/>
    <col min="14096" max="14096" width="10.28515625" style="868" customWidth="1"/>
    <col min="14097" max="14097" width="11.140625" style="868" customWidth="1"/>
    <col min="14098" max="14098" width="11.42578125" style="868" customWidth="1"/>
    <col min="14099" max="14343" width="9.140625" style="868"/>
    <col min="14344" max="14344" width="45.140625" style="868" customWidth="1"/>
    <col min="14345" max="14345" width="4.28515625" style="868" customWidth="1"/>
    <col min="14346" max="14346" width="5.28515625" style="868" customWidth="1"/>
    <col min="14347" max="14347" width="5" style="868" customWidth="1"/>
    <col min="14348" max="14348" width="7.85546875" style="868" customWidth="1"/>
    <col min="14349" max="14349" width="4.85546875" style="868" customWidth="1"/>
    <col min="14350" max="14350" width="11.42578125" style="868" customWidth="1"/>
    <col min="14351" max="14351" width="10.85546875" style="868" customWidth="1"/>
    <col min="14352" max="14352" width="10.28515625" style="868" customWidth="1"/>
    <col min="14353" max="14353" width="11.140625" style="868" customWidth="1"/>
    <col min="14354" max="14354" width="11.42578125" style="868" customWidth="1"/>
    <col min="14355" max="14599" width="9.140625" style="868"/>
    <col min="14600" max="14600" width="45.140625" style="868" customWidth="1"/>
    <col min="14601" max="14601" width="4.28515625" style="868" customWidth="1"/>
    <col min="14602" max="14602" width="5.28515625" style="868" customWidth="1"/>
    <col min="14603" max="14603" width="5" style="868" customWidth="1"/>
    <col min="14604" max="14604" width="7.85546875" style="868" customWidth="1"/>
    <col min="14605" max="14605" width="4.85546875" style="868" customWidth="1"/>
    <col min="14606" max="14606" width="11.42578125" style="868" customWidth="1"/>
    <col min="14607" max="14607" width="10.85546875" style="868" customWidth="1"/>
    <col min="14608" max="14608" width="10.28515625" style="868" customWidth="1"/>
    <col min="14609" max="14609" width="11.140625" style="868" customWidth="1"/>
    <col min="14610" max="14610" width="11.42578125" style="868" customWidth="1"/>
    <col min="14611" max="14855" width="9.140625" style="868"/>
    <col min="14856" max="14856" width="45.140625" style="868" customWidth="1"/>
    <col min="14857" max="14857" width="4.28515625" style="868" customWidth="1"/>
    <col min="14858" max="14858" width="5.28515625" style="868" customWidth="1"/>
    <col min="14859" max="14859" width="5" style="868" customWidth="1"/>
    <col min="14860" max="14860" width="7.85546875" style="868" customWidth="1"/>
    <col min="14861" max="14861" width="4.85546875" style="868" customWidth="1"/>
    <col min="14862" max="14862" width="11.42578125" style="868" customWidth="1"/>
    <col min="14863" max="14863" width="10.85546875" style="868" customWidth="1"/>
    <col min="14864" max="14864" width="10.28515625" style="868" customWidth="1"/>
    <col min="14865" max="14865" width="11.140625" style="868" customWidth="1"/>
    <col min="14866" max="14866" width="11.42578125" style="868" customWidth="1"/>
    <col min="14867" max="15111" width="9.140625" style="868"/>
    <col min="15112" max="15112" width="45.140625" style="868" customWidth="1"/>
    <col min="15113" max="15113" width="4.28515625" style="868" customWidth="1"/>
    <col min="15114" max="15114" width="5.28515625" style="868" customWidth="1"/>
    <col min="15115" max="15115" width="5" style="868" customWidth="1"/>
    <col min="15116" max="15116" width="7.85546875" style="868" customWidth="1"/>
    <col min="15117" max="15117" width="4.85546875" style="868" customWidth="1"/>
    <col min="15118" max="15118" width="11.42578125" style="868" customWidth="1"/>
    <col min="15119" max="15119" width="10.85546875" style="868" customWidth="1"/>
    <col min="15120" max="15120" width="10.28515625" style="868" customWidth="1"/>
    <col min="15121" max="15121" width="11.140625" style="868" customWidth="1"/>
    <col min="15122" max="15122" width="11.42578125" style="868" customWidth="1"/>
    <col min="15123" max="15367" width="9.140625" style="868"/>
    <col min="15368" max="15368" width="45.140625" style="868" customWidth="1"/>
    <col min="15369" max="15369" width="4.28515625" style="868" customWidth="1"/>
    <col min="15370" max="15370" width="5.28515625" style="868" customWidth="1"/>
    <col min="15371" max="15371" width="5" style="868" customWidth="1"/>
    <col min="15372" max="15372" width="7.85546875" style="868" customWidth="1"/>
    <col min="15373" max="15373" width="4.85546875" style="868" customWidth="1"/>
    <col min="15374" max="15374" width="11.42578125" style="868" customWidth="1"/>
    <col min="15375" max="15375" width="10.85546875" style="868" customWidth="1"/>
    <col min="15376" max="15376" width="10.28515625" style="868" customWidth="1"/>
    <col min="15377" max="15377" width="11.140625" style="868" customWidth="1"/>
    <col min="15378" max="15378" width="11.42578125" style="868" customWidth="1"/>
    <col min="15379" max="15623" width="9.140625" style="868"/>
    <col min="15624" max="15624" width="45.140625" style="868" customWidth="1"/>
    <col min="15625" max="15625" width="4.28515625" style="868" customWidth="1"/>
    <col min="15626" max="15626" width="5.28515625" style="868" customWidth="1"/>
    <col min="15627" max="15627" width="5" style="868" customWidth="1"/>
    <col min="15628" max="15628" width="7.85546875" style="868" customWidth="1"/>
    <col min="15629" max="15629" width="4.85546875" style="868" customWidth="1"/>
    <col min="15630" max="15630" width="11.42578125" style="868" customWidth="1"/>
    <col min="15631" max="15631" width="10.85546875" style="868" customWidth="1"/>
    <col min="15632" max="15632" width="10.28515625" style="868" customWidth="1"/>
    <col min="15633" max="15633" width="11.140625" style="868" customWidth="1"/>
    <col min="15634" max="15634" width="11.42578125" style="868" customWidth="1"/>
    <col min="15635" max="15879" width="9.140625" style="868"/>
    <col min="15880" max="15880" width="45.140625" style="868" customWidth="1"/>
    <col min="15881" max="15881" width="4.28515625" style="868" customWidth="1"/>
    <col min="15882" max="15882" width="5.28515625" style="868" customWidth="1"/>
    <col min="15883" max="15883" width="5" style="868" customWidth="1"/>
    <col min="15884" max="15884" width="7.85546875" style="868" customWidth="1"/>
    <col min="15885" max="15885" width="4.85546875" style="868" customWidth="1"/>
    <col min="15886" max="15886" width="11.42578125" style="868" customWidth="1"/>
    <col min="15887" max="15887" width="10.85546875" style="868" customWidth="1"/>
    <col min="15888" max="15888" width="10.28515625" style="868" customWidth="1"/>
    <col min="15889" max="15889" width="11.140625" style="868" customWidth="1"/>
    <col min="15890" max="15890" width="11.42578125" style="868" customWidth="1"/>
    <col min="15891" max="16135" width="9.140625" style="868"/>
    <col min="16136" max="16136" width="45.140625" style="868" customWidth="1"/>
    <col min="16137" max="16137" width="4.28515625" style="868" customWidth="1"/>
    <col min="16138" max="16138" width="5.28515625" style="868" customWidth="1"/>
    <col min="16139" max="16139" width="5" style="868" customWidth="1"/>
    <col min="16140" max="16140" width="7.85546875" style="868" customWidth="1"/>
    <col min="16141" max="16141" width="4.85546875" style="868" customWidth="1"/>
    <col min="16142" max="16142" width="11.42578125" style="868" customWidth="1"/>
    <col min="16143" max="16143" width="10.85546875" style="868" customWidth="1"/>
    <col min="16144" max="16144" width="10.28515625" style="868" customWidth="1"/>
    <col min="16145" max="16145" width="11.140625" style="868" customWidth="1"/>
    <col min="16146" max="16146" width="11.42578125" style="868" customWidth="1"/>
    <col min="16147" max="16384" width="9.140625" style="868"/>
  </cols>
  <sheetData>
    <row r="1" spans="1:19" s="942" customFormat="1" ht="15.75" x14ac:dyDescent="0.25">
      <c r="B1" s="962"/>
      <c r="H1" s="973"/>
      <c r="R1" s="973" t="s">
        <v>1306</v>
      </c>
      <c r="S1" s="973"/>
    </row>
    <row r="2" spans="1:19" s="942" customFormat="1" ht="15.75" x14ac:dyDescent="0.25">
      <c r="B2" s="962"/>
      <c r="H2" s="963"/>
      <c r="R2" s="963" t="s">
        <v>351</v>
      </c>
      <c r="S2" s="963"/>
    </row>
    <row r="3" spans="1:19" s="942" customFormat="1" ht="15.75" x14ac:dyDescent="0.25">
      <c r="B3" s="962"/>
      <c r="H3" s="963"/>
      <c r="R3" s="963" t="s">
        <v>1268</v>
      </c>
      <c r="S3" s="963"/>
    </row>
    <row r="4" spans="1:19" s="942" customFormat="1" ht="15.75" x14ac:dyDescent="0.25">
      <c r="B4" s="962"/>
      <c r="H4" s="890"/>
      <c r="R4" s="890" t="s">
        <v>1275</v>
      </c>
      <c r="S4" s="963"/>
    </row>
    <row r="6" spans="1:19" ht="33" customHeight="1" x14ac:dyDescent="0.25">
      <c r="A6" s="1044" t="s">
        <v>1276</v>
      </c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  <c r="N6" s="1044"/>
      <c r="O6" s="1044"/>
      <c r="P6" s="1044"/>
      <c r="Q6" s="1044"/>
      <c r="R6" s="1044"/>
      <c r="S6" s="1044"/>
    </row>
    <row r="7" spans="1:19" s="869" customFormat="1" x14ac:dyDescent="0.2">
      <c r="A7" s="291"/>
      <c r="B7" s="296"/>
      <c r="C7" s="291"/>
      <c r="D7" s="291"/>
      <c r="E7" s="291"/>
      <c r="F7" s="291"/>
      <c r="G7" s="946"/>
      <c r="H7" s="946"/>
      <c r="I7" s="946"/>
      <c r="J7" s="946"/>
      <c r="K7" s="946"/>
      <c r="L7" s="946"/>
      <c r="M7" s="946"/>
      <c r="N7" s="946"/>
      <c r="O7" s="946"/>
      <c r="P7" s="946"/>
      <c r="Q7" s="946"/>
      <c r="R7" s="947"/>
      <c r="S7" s="948" t="s">
        <v>719</v>
      </c>
    </row>
    <row r="8" spans="1:19" s="871" customFormat="1" ht="12.75" customHeight="1" x14ac:dyDescent="0.25">
      <c r="A8" s="1031" t="s">
        <v>353</v>
      </c>
      <c r="B8" s="1032" t="s">
        <v>544</v>
      </c>
      <c r="C8" s="1033" t="s">
        <v>354</v>
      </c>
      <c r="D8" s="1033" t="s">
        <v>355</v>
      </c>
      <c r="E8" s="1034" t="s">
        <v>545</v>
      </c>
      <c r="F8" s="1034" t="s">
        <v>546</v>
      </c>
      <c r="G8" s="980" t="s">
        <v>720</v>
      </c>
      <c r="H8" s="979"/>
      <c r="I8" s="979" t="s">
        <v>720</v>
      </c>
      <c r="J8" s="979"/>
      <c r="K8" s="1001" t="s">
        <v>1303</v>
      </c>
      <c r="L8" s="979"/>
      <c r="M8" s="979"/>
      <c r="N8" s="979"/>
      <c r="O8" s="1034" t="s">
        <v>720</v>
      </c>
      <c r="P8" s="1034"/>
      <c r="Q8" s="1034"/>
      <c r="R8" s="1045" t="s">
        <v>721</v>
      </c>
      <c r="S8" s="1047" t="s">
        <v>1259</v>
      </c>
    </row>
    <row r="9" spans="1:19" s="871" customFormat="1" ht="52.5" customHeight="1" x14ac:dyDescent="0.25">
      <c r="A9" s="1031"/>
      <c r="B9" s="1032"/>
      <c r="C9" s="1033"/>
      <c r="D9" s="1033"/>
      <c r="E9" s="1034"/>
      <c r="F9" s="1034"/>
      <c r="G9" s="305" t="s">
        <v>1291</v>
      </c>
      <c r="H9" s="316" t="s">
        <v>735</v>
      </c>
      <c r="I9" s="305" t="s">
        <v>1297</v>
      </c>
      <c r="J9" s="316" t="s">
        <v>735</v>
      </c>
      <c r="K9" s="998" t="s">
        <v>1302</v>
      </c>
      <c r="L9" s="999" t="s">
        <v>735</v>
      </c>
      <c r="M9" s="998" t="s">
        <v>1310</v>
      </c>
      <c r="N9" s="1002" t="s">
        <v>735</v>
      </c>
      <c r="O9" s="998" t="s">
        <v>1312</v>
      </c>
      <c r="P9" s="1002" t="s">
        <v>735</v>
      </c>
      <c r="Q9" s="305" t="s">
        <v>736</v>
      </c>
      <c r="R9" s="1046"/>
      <c r="S9" s="1047"/>
    </row>
    <row r="10" spans="1:19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308">
        <v>7</v>
      </c>
      <c r="H10" s="308">
        <v>8</v>
      </c>
      <c r="I10" s="308">
        <v>9</v>
      </c>
      <c r="J10" s="308">
        <v>10</v>
      </c>
      <c r="K10" s="308">
        <v>11</v>
      </c>
      <c r="L10" s="308">
        <v>12</v>
      </c>
      <c r="M10" s="308">
        <v>13</v>
      </c>
      <c r="N10" s="308">
        <v>14</v>
      </c>
      <c r="O10" s="949">
        <v>7</v>
      </c>
      <c r="P10" s="949">
        <v>8</v>
      </c>
      <c r="Q10" s="949">
        <v>9</v>
      </c>
      <c r="R10" s="308">
        <v>10</v>
      </c>
      <c r="S10" s="949">
        <v>11</v>
      </c>
    </row>
    <row r="11" spans="1:19" s="877" customFormat="1" x14ac:dyDescent="0.2">
      <c r="A11" s="872" t="s">
        <v>555</v>
      </c>
      <c r="B11" s="873"/>
      <c r="C11" s="874"/>
      <c r="D11" s="874"/>
      <c r="E11" s="875"/>
      <c r="F11" s="876"/>
      <c r="G11" s="950">
        <f>SUM(G12+G148+G165)</f>
        <v>1080897.2</v>
      </c>
      <c r="H11" s="950">
        <f>SUM(H12+H148+H165)</f>
        <v>15544.800000000001</v>
      </c>
      <c r="I11" s="950">
        <f>SUM(G11:H11)</f>
        <v>1096442</v>
      </c>
      <c r="J11" s="950">
        <f>SUM(J12+J148+J165)</f>
        <v>-60</v>
      </c>
      <c r="K11" s="950">
        <f>SUM(I11:J11)</f>
        <v>1096382</v>
      </c>
      <c r="L11" s="950">
        <f>SUM(L12+L148+L165)</f>
        <v>-7433.2000000000007</v>
      </c>
      <c r="M11" s="950">
        <v>1088948.8999999999</v>
      </c>
      <c r="N11" s="950">
        <f>SUM(N12+N148+N165)</f>
        <v>0</v>
      </c>
      <c r="O11" s="950">
        <f>M11+N11</f>
        <v>1088948.8999999999</v>
      </c>
      <c r="P11" s="950">
        <f>SUM(P12+P148+P165)</f>
        <v>0</v>
      </c>
      <c r="Q11" s="950">
        <v>1088948.8999999999</v>
      </c>
      <c r="R11" s="951">
        <f>SUM(R12+R148+R165)</f>
        <v>1137757.3999999999</v>
      </c>
      <c r="S11" s="951">
        <f>SUM(S12+S148+S165)</f>
        <v>1190978.3</v>
      </c>
    </row>
    <row r="12" spans="1:19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2">
        <f>SUM(G13+G67+G90+G116+G53)</f>
        <v>248683.6</v>
      </c>
      <c r="H12" s="952">
        <f>SUM(H13+H67+H90+H116+H53+H86)</f>
        <v>8409.7000000000007</v>
      </c>
      <c r="I12" s="950">
        <f t="shared" ref="I12:I86" si="0">SUM(G12:H12)</f>
        <v>257093.30000000002</v>
      </c>
      <c r="J12" s="952">
        <f>SUM(J13+J67+J90+J116+J53+J86)</f>
        <v>-60</v>
      </c>
      <c r="K12" s="950">
        <f t="shared" ref="K12:K65" si="1">SUM(I12:J12)</f>
        <v>257033.30000000002</v>
      </c>
      <c r="L12" s="952">
        <f>SUM(L13+L67+L90+L116+L53+L86)</f>
        <v>-11233.2</v>
      </c>
      <c r="M12" s="950">
        <f t="shared" ref="M12:M65" si="2">SUM(K12:L12)</f>
        <v>245800.1</v>
      </c>
      <c r="N12" s="952">
        <f>SUM(N13+N67+N90+N116+N53+N86)</f>
        <v>0</v>
      </c>
      <c r="O12" s="950">
        <f t="shared" ref="O12:O75" si="3">M12+N12</f>
        <v>245800.1</v>
      </c>
      <c r="P12" s="952">
        <f>SUM(P13+P67+P90+P116+P53+P86)</f>
        <v>0</v>
      </c>
      <c r="Q12" s="950">
        <f t="shared" ref="Q12:Q47" si="4">SUM(O12:P12)</f>
        <v>245800.1</v>
      </c>
      <c r="R12" s="953">
        <f>SUM(R13+R67+R90+R116+R53)</f>
        <v>248206.39999999997</v>
      </c>
      <c r="S12" s="953">
        <f>SUM(S13+S67+S90+S116+S53)</f>
        <v>255711.99999999997</v>
      </c>
    </row>
    <row r="13" spans="1:19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4">
        <f>G14+G19</f>
        <v>12972.099999999999</v>
      </c>
      <c r="H13" s="954">
        <f>H14+H19</f>
        <v>-735.4</v>
      </c>
      <c r="I13" s="950">
        <f t="shared" si="0"/>
        <v>12236.699999999999</v>
      </c>
      <c r="J13" s="954">
        <f>J14+J19</f>
        <v>0</v>
      </c>
      <c r="K13" s="950">
        <f t="shared" si="1"/>
        <v>12236.699999999999</v>
      </c>
      <c r="L13" s="954">
        <f>L14+L19</f>
        <v>0</v>
      </c>
      <c r="M13" s="950">
        <f t="shared" si="2"/>
        <v>12236.699999999999</v>
      </c>
      <c r="N13" s="954">
        <f>N14+N19</f>
        <v>0</v>
      </c>
      <c r="O13" s="950">
        <f t="shared" si="3"/>
        <v>12236.699999999999</v>
      </c>
      <c r="P13" s="954">
        <f>P14+P19</f>
        <v>0</v>
      </c>
      <c r="Q13" s="950">
        <f t="shared" si="4"/>
        <v>12236.699999999999</v>
      </c>
      <c r="R13" s="955">
        <f>R14+R19</f>
        <v>12959.099999999999</v>
      </c>
      <c r="S13" s="955">
        <f>S14+S19</f>
        <v>12966.999999999998</v>
      </c>
    </row>
    <row r="14" spans="1:19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4">
        <f>G15</f>
        <v>0</v>
      </c>
      <c r="H14" s="954">
        <f>H15</f>
        <v>7</v>
      </c>
      <c r="I14" s="950">
        <f t="shared" si="0"/>
        <v>7</v>
      </c>
      <c r="J14" s="954">
        <f>J15</f>
        <v>0</v>
      </c>
      <c r="K14" s="950">
        <f t="shared" si="1"/>
        <v>7</v>
      </c>
      <c r="L14" s="954">
        <f>L15</f>
        <v>0</v>
      </c>
      <c r="M14" s="950">
        <f t="shared" si="2"/>
        <v>7</v>
      </c>
      <c r="N14" s="954">
        <f>N15</f>
        <v>0</v>
      </c>
      <c r="O14" s="950">
        <f t="shared" si="3"/>
        <v>7</v>
      </c>
      <c r="P14" s="954">
        <f>P15</f>
        <v>0</v>
      </c>
      <c r="Q14" s="950">
        <f t="shared" si="4"/>
        <v>7</v>
      </c>
      <c r="R14" s="955">
        <f t="shared" ref="R14:S15" si="5">R15</f>
        <v>0</v>
      </c>
      <c r="S14" s="955">
        <f t="shared" si="5"/>
        <v>0</v>
      </c>
    </row>
    <row r="15" spans="1:19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4">
        <f>G16</f>
        <v>0</v>
      </c>
      <c r="H15" s="954">
        <f>H16</f>
        <v>7</v>
      </c>
      <c r="I15" s="950">
        <f t="shared" si="0"/>
        <v>7</v>
      </c>
      <c r="J15" s="954">
        <f>J16</f>
        <v>0</v>
      </c>
      <c r="K15" s="950">
        <f t="shared" si="1"/>
        <v>7</v>
      </c>
      <c r="L15" s="954">
        <f>L16</f>
        <v>0</v>
      </c>
      <c r="M15" s="950">
        <f t="shared" si="2"/>
        <v>7</v>
      </c>
      <c r="N15" s="954">
        <f>N16</f>
        <v>0</v>
      </c>
      <c r="O15" s="950">
        <f t="shared" si="3"/>
        <v>7</v>
      </c>
      <c r="P15" s="954">
        <f>P16</f>
        <v>0</v>
      </c>
      <c r="Q15" s="950">
        <f t="shared" si="4"/>
        <v>7</v>
      </c>
      <c r="R15" s="955">
        <f t="shared" si="5"/>
        <v>0</v>
      </c>
      <c r="S15" s="955">
        <f t="shared" si="5"/>
        <v>0</v>
      </c>
    </row>
    <row r="16" spans="1:19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56"/>
      <c r="H16" s="956">
        <f>H17+H18</f>
        <v>7</v>
      </c>
      <c r="I16" s="950">
        <f t="shared" si="0"/>
        <v>7</v>
      </c>
      <c r="J16" s="956"/>
      <c r="K16" s="950">
        <f t="shared" si="1"/>
        <v>7</v>
      </c>
      <c r="L16" s="956"/>
      <c r="M16" s="950">
        <f t="shared" si="2"/>
        <v>7</v>
      </c>
      <c r="N16" s="956"/>
      <c r="O16" s="950">
        <f t="shared" si="3"/>
        <v>7</v>
      </c>
      <c r="P16" s="956"/>
      <c r="Q16" s="950">
        <f t="shared" si="4"/>
        <v>7</v>
      </c>
      <c r="R16" s="957"/>
      <c r="S16" s="957"/>
    </row>
    <row r="17" spans="1:19" x14ac:dyDescent="0.2">
      <c r="A17" s="312" t="s">
        <v>1042</v>
      </c>
      <c r="B17" s="299" t="s">
        <v>1288</v>
      </c>
      <c r="C17" s="293">
        <v>1</v>
      </c>
      <c r="D17" s="293">
        <v>5</v>
      </c>
      <c r="E17" s="860">
        <v>14000</v>
      </c>
      <c r="F17" s="298">
        <v>242</v>
      </c>
      <c r="G17" s="956"/>
      <c r="H17" s="956">
        <v>2</v>
      </c>
      <c r="I17" s="950">
        <f t="shared" si="0"/>
        <v>2</v>
      </c>
      <c r="J17" s="956"/>
      <c r="K17" s="950">
        <f t="shared" si="1"/>
        <v>2</v>
      </c>
      <c r="L17" s="956"/>
      <c r="M17" s="950">
        <f t="shared" si="2"/>
        <v>2</v>
      </c>
      <c r="N17" s="956"/>
      <c r="O17" s="950">
        <f t="shared" si="3"/>
        <v>2</v>
      </c>
      <c r="P17" s="956"/>
      <c r="Q17" s="950">
        <f t="shared" si="4"/>
        <v>2</v>
      </c>
      <c r="R17" s="957"/>
      <c r="S17" s="957"/>
    </row>
    <row r="18" spans="1:19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56"/>
      <c r="H18" s="956">
        <v>5</v>
      </c>
      <c r="I18" s="950">
        <f t="shared" si="0"/>
        <v>5</v>
      </c>
      <c r="J18" s="956"/>
      <c r="K18" s="950">
        <f t="shared" si="1"/>
        <v>5</v>
      </c>
      <c r="L18" s="956"/>
      <c r="M18" s="950">
        <f t="shared" si="2"/>
        <v>5</v>
      </c>
      <c r="N18" s="956"/>
      <c r="O18" s="950">
        <f t="shared" si="3"/>
        <v>5</v>
      </c>
      <c r="P18" s="956"/>
      <c r="Q18" s="950">
        <f t="shared" si="4"/>
        <v>5</v>
      </c>
      <c r="R18" s="957"/>
      <c r="S18" s="957"/>
    </row>
    <row r="19" spans="1:19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4">
        <f>G20+G27+G34+G41+G45+G50</f>
        <v>12972.099999999999</v>
      </c>
      <c r="H19" s="954">
        <f>H20+H27+H34+H41+H45+H50</f>
        <v>-742.4</v>
      </c>
      <c r="I19" s="950">
        <f t="shared" si="0"/>
        <v>12229.699999999999</v>
      </c>
      <c r="J19" s="954">
        <f>J20+J27+J34+J41+J45+J50</f>
        <v>0</v>
      </c>
      <c r="K19" s="950">
        <f t="shared" si="1"/>
        <v>12229.699999999999</v>
      </c>
      <c r="L19" s="954">
        <f>L20+L27+L34+L41+L45+L50</f>
        <v>0</v>
      </c>
      <c r="M19" s="950">
        <f t="shared" si="2"/>
        <v>12229.699999999999</v>
      </c>
      <c r="N19" s="954">
        <f>N20+N27+N34+N41+N45+N50</f>
        <v>0</v>
      </c>
      <c r="O19" s="950">
        <f t="shared" si="3"/>
        <v>12229.699999999999</v>
      </c>
      <c r="P19" s="954">
        <f>P20+P27+P34+P41+P45+P50</f>
        <v>0</v>
      </c>
      <c r="Q19" s="950">
        <f t="shared" si="4"/>
        <v>12229.699999999999</v>
      </c>
      <c r="R19" s="955">
        <f>R20+R27+R34+R41</f>
        <v>12959.099999999999</v>
      </c>
      <c r="S19" s="955">
        <f>S20+S27+S34+S41</f>
        <v>12966.999999999998</v>
      </c>
    </row>
    <row r="20" spans="1:19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4">
        <f>G21+G24</f>
        <v>7855.5</v>
      </c>
      <c r="H20" s="954">
        <f>H21+H24</f>
        <v>0</v>
      </c>
      <c r="I20" s="950">
        <f t="shared" si="0"/>
        <v>7855.5</v>
      </c>
      <c r="J20" s="954">
        <f>J21+J24</f>
        <v>0</v>
      </c>
      <c r="K20" s="950">
        <f t="shared" si="1"/>
        <v>7855.5</v>
      </c>
      <c r="L20" s="954">
        <f>L21+L24</f>
        <v>0</v>
      </c>
      <c r="M20" s="950">
        <f t="shared" si="2"/>
        <v>7855.5</v>
      </c>
      <c r="N20" s="954">
        <f>N21+N24</f>
        <v>0</v>
      </c>
      <c r="O20" s="950">
        <f t="shared" si="3"/>
        <v>7855.5</v>
      </c>
      <c r="P20" s="954">
        <f>P21+P24</f>
        <v>0</v>
      </c>
      <c r="Q20" s="950">
        <f t="shared" si="4"/>
        <v>7855.5</v>
      </c>
      <c r="R20" s="954">
        <f t="shared" ref="R20:S20" si="6">R21+R24</f>
        <v>7855.5</v>
      </c>
      <c r="S20" s="954">
        <f t="shared" si="6"/>
        <v>7855.5</v>
      </c>
    </row>
    <row r="21" spans="1:19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56">
        <f>SUM(G22:G23)</f>
        <v>5750.5</v>
      </c>
      <c r="H21" s="956">
        <f>SUM(H22:H23)</f>
        <v>0</v>
      </c>
      <c r="I21" s="950">
        <f t="shared" si="0"/>
        <v>5750.5</v>
      </c>
      <c r="J21" s="956">
        <f>SUM(J22:J23)</f>
        <v>0</v>
      </c>
      <c r="K21" s="950">
        <f t="shared" si="1"/>
        <v>5750.5</v>
      </c>
      <c r="L21" s="956">
        <f>SUM(L22:L23)</f>
        <v>0</v>
      </c>
      <c r="M21" s="950">
        <f t="shared" si="2"/>
        <v>5750.5</v>
      </c>
      <c r="N21" s="956">
        <f>SUM(N22:N23)</f>
        <v>0</v>
      </c>
      <c r="O21" s="950">
        <f t="shared" si="3"/>
        <v>5750.5</v>
      </c>
      <c r="P21" s="956">
        <f>SUM(P22:P23)</f>
        <v>0</v>
      </c>
      <c r="Q21" s="950">
        <f t="shared" si="4"/>
        <v>5750.5</v>
      </c>
      <c r="R21" s="956">
        <f t="shared" ref="R21:S21" si="7">SUM(R22:R23)</f>
        <v>5551.1</v>
      </c>
      <c r="S21" s="956">
        <f t="shared" si="7"/>
        <v>5551.1</v>
      </c>
    </row>
    <row r="22" spans="1:19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56">
        <v>5472.1</v>
      </c>
      <c r="H22" s="956"/>
      <c r="I22" s="950">
        <f t="shared" si="0"/>
        <v>5472.1</v>
      </c>
      <c r="J22" s="956"/>
      <c r="K22" s="950">
        <f t="shared" si="1"/>
        <v>5472.1</v>
      </c>
      <c r="L22" s="956"/>
      <c r="M22" s="950">
        <f t="shared" si="2"/>
        <v>5472.1</v>
      </c>
      <c r="N22" s="956"/>
      <c r="O22" s="950">
        <f t="shared" si="3"/>
        <v>5472.1</v>
      </c>
      <c r="P22" s="956"/>
      <c r="Q22" s="950">
        <f t="shared" si="4"/>
        <v>5472.1</v>
      </c>
      <c r="R22" s="956">
        <v>5472.1</v>
      </c>
      <c r="S22" s="956">
        <v>5472.1</v>
      </c>
    </row>
    <row r="23" spans="1:19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56">
        <v>278.39999999999998</v>
      </c>
      <c r="H23" s="956"/>
      <c r="I23" s="950">
        <f t="shared" si="0"/>
        <v>278.39999999999998</v>
      </c>
      <c r="J23" s="956"/>
      <c r="K23" s="950">
        <f t="shared" si="1"/>
        <v>278.39999999999998</v>
      </c>
      <c r="L23" s="956"/>
      <c r="M23" s="950">
        <f t="shared" si="2"/>
        <v>278.39999999999998</v>
      </c>
      <c r="N23" s="956"/>
      <c r="O23" s="950">
        <f t="shared" si="3"/>
        <v>278.39999999999998</v>
      </c>
      <c r="P23" s="956"/>
      <c r="Q23" s="950">
        <f t="shared" si="4"/>
        <v>278.39999999999998</v>
      </c>
      <c r="R23" s="956">
        <v>79</v>
      </c>
      <c r="S23" s="956">
        <v>79</v>
      </c>
    </row>
    <row r="24" spans="1:19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56">
        <f>G25+G26</f>
        <v>2105</v>
      </c>
      <c r="H24" s="956">
        <f>H25+H26</f>
        <v>0</v>
      </c>
      <c r="I24" s="950">
        <f t="shared" si="0"/>
        <v>2105</v>
      </c>
      <c r="J24" s="956">
        <f>J25+J26</f>
        <v>0</v>
      </c>
      <c r="K24" s="950">
        <f t="shared" si="1"/>
        <v>2105</v>
      </c>
      <c r="L24" s="956">
        <f>L25+L26</f>
        <v>0</v>
      </c>
      <c r="M24" s="950">
        <f t="shared" si="2"/>
        <v>2105</v>
      </c>
      <c r="N24" s="956">
        <f>N25+N26</f>
        <v>0</v>
      </c>
      <c r="O24" s="950">
        <f t="shared" si="3"/>
        <v>2105</v>
      </c>
      <c r="P24" s="956">
        <f>P25+P26</f>
        <v>0</v>
      </c>
      <c r="Q24" s="950">
        <f t="shared" si="4"/>
        <v>2105</v>
      </c>
      <c r="R24" s="956">
        <f t="shared" ref="R24:S24" si="8">R25+R26</f>
        <v>2304.4</v>
      </c>
      <c r="S24" s="956">
        <f t="shared" si="8"/>
        <v>2304.4</v>
      </c>
    </row>
    <row r="25" spans="1:19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56">
        <v>396.8</v>
      </c>
      <c r="H25" s="956"/>
      <c r="I25" s="950">
        <f t="shared" si="0"/>
        <v>396.8</v>
      </c>
      <c r="J25" s="956"/>
      <c r="K25" s="950">
        <f t="shared" si="1"/>
        <v>396.8</v>
      </c>
      <c r="L25" s="956"/>
      <c r="M25" s="950">
        <f t="shared" si="2"/>
        <v>396.8</v>
      </c>
      <c r="N25" s="956"/>
      <c r="O25" s="950">
        <f t="shared" si="3"/>
        <v>396.8</v>
      </c>
      <c r="P25" s="956"/>
      <c r="Q25" s="950">
        <f t="shared" si="4"/>
        <v>396.8</v>
      </c>
      <c r="R25" s="956">
        <v>396.8</v>
      </c>
      <c r="S25" s="956">
        <v>396.8</v>
      </c>
    </row>
    <row r="26" spans="1:19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56">
        <v>1708.2</v>
      </c>
      <c r="H26" s="956"/>
      <c r="I26" s="950">
        <f t="shared" si="0"/>
        <v>1708.2</v>
      </c>
      <c r="J26" s="956"/>
      <c r="K26" s="950">
        <f t="shared" si="1"/>
        <v>1708.2</v>
      </c>
      <c r="L26" s="956"/>
      <c r="M26" s="950">
        <f t="shared" si="2"/>
        <v>1708.2</v>
      </c>
      <c r="N26" s="956"/>
      <c r="O26" s="950">
        <f t="shared" si="3"/>
        <v>1708.2</v>
      </c>
      <c r="P26" s="956"/>
      <c r="Q26" s="950">
        <f t="shared" si="4"/>
        <v>1708.2</v>
      </c>
      <c r="R26" s="956">
        <v>1907.6</v>
      </c>
      <c r="S26" s="956">
        <v>1907.6</v>
      </c>
    </row>
    <row r="27" spans="1:19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4">
        <f>G28+G31</f>
        <v>3487.8</v>
      </c>
      <c r="H27" s="954">
        <f>H28+H31</f>
        <v>0</v>
      </c>
      <c r="I27" s="950">
        <f t="shared" si="0"/>
        <v>3487.8</v>
      </c>
      <c r="J27" s="954">
        <f>J28+J31</f>
        <v>0</v>
      </c>
      <c r="K27" s="950">
        <f t="shared" si="1"/>
        <v>3487.8</v>
      </c>
      <c r="L27" s="954">
        <f>L28+L31</f>
        <v>0</v>
      </c>
      <c r="M27" s="950">
        <f t="shared" si="2"/>
        <v>3487.8</v>
      </c>
      <c r="N27" s="954">
        <f>N28+N31</f>
        <v>0</v>
      </c>
      <c r="O27" s="950">
        <f t="shared" si="3"/>
        <v>3487.8</v>
      </c>
      <c r="P27" s="954">
        <f>P28+P31</f>
        <v>0</v>
      </c>
      <c r="Q27" s="950">
        <f t="shared" si="4"/>
        <v>3487.8</v>
      </c>
      <c r="R27" s="955">
        <f>R28+R31</f>
        <v>3487.7999999999997</v>
      </c>
      <c r="S27" s="955">
        <f>S28+S31</f>
        <v>3487.7999999999997</v>
      </c>
    </row>
    <row r="28" spans="1:19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56">
        <f>SUM(G29:G30)</f>
        <v>3017.1</v>
      </c>
      <c r="H28" s="956">
        <f>SUM(H29:H30)</f>
        <v>0</v>
      </c>
      <c r="I28" s="950">
        <f t="shared" si="0"/>
        <v>3017.1</v>
      </c>
      <c r="J28" s="956">
        <f>SUM(J29:J30)</f>
        <v>0</v>
      </c>
      <c r="K28" s="950">
        <f t="shared" si="1"/>
        <v>3017.1</v>
      </c>
      <c r="L28" s="956">
        <f>SUM(L29:L30)</f>
        <v>0</v>
      </c>
      <c r="M28" s="950">
        <f t="shared" si="2"/>
        <v>3017.1</v>
      </c>
      <c r="N28" s="956">
        <f>SUM(N29:N30)</f>
        <v>0</v>
      </c>
      <c r="O28" s="950">
        <f t="shared" si="3"/>
        <v>3017.1</v>
      </c>
      <c r="P28" s="956">
        <f>SUM(P29:P30)</f>
        <v>0</v>
      </c>
      <c r="Q28" s="950">
        <f t="shared" si="4"/>
        <v>3017.1</v>
      </c>
      <c r="R28" s="956">
        <f t="shared" ref="R28:S28" si="9">SUM(R29:R30)</f>
        <v>2881.1</v>
      </c>
      <c r="S28" s="956">
        <f t="shared" si="9"/>
        <v>2881.1</v>
      </c>
    </row>
    <row r="29" spans="1:19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56">
        <v>2869.1</v>
      </c>
      <c r="H29" s="956"/>
      <c r="I29" s="950">
        <f t="shared" si="0"/>
        <v>2869.1</v>
      </c>
      <c r="J29" s="956"/>
      <c r="K29" s="950">
        <f t="shared" si="1"/>
        <v>2869.1</v>
      </c>
      <c r="L29" s="956"/>
      <c r="M29" s="950">
        <f t="shared" si="2"/>
        <v>2869.1</v>
      </c>
      <c r="N29" s="956"/>
      <c r="O29" s="950">
        <f t="shared" si="3"/>
        <v>2869.1</v>
      </c>
      <c r="P29" s="956"/>
      <c r="Q29" s="950">
        <f t="shared" si="4"/>
        <v>2869.1</v>
      </c>
      <c r="R29" s="956">
        <v>2869.1</v>
      </c>
      <c r="S29" s="956">
        <v>2869.1</v>
      </c>
    </row>
    <row r="30" spans="1:19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56">
        <v>148</v>
      </c>
      <c r="H30" s="956"/>
      <c r="I30" s="950">
        <f t="shared" si="0"/>
        <v>148</v>
      </c>
      <c r="J30" s="956"/>
      <c r="K30" s="950">
        <f t="shared" si="1"/>
        <v>148</v>
      </c>
      <c r="L30" s="956"/>
      <c r="M30" s="950">
        <f t="shared" si="2"/>
        <v>148</v>
      </c>
      <c r="N30" s="956"/>
      <c r="O30" s="950">
        <f t="shared" si="3"/>
        <v>148</v>
      </c>
      <c r="P30" s="956"/>
      <c r="Q30" s="950">
        <f t="shared" si="4"/>
        <v>148</v>
      </c>
      <c r="R30" s="956">
        <v>12</v>
      </c>
      <c r="S30" s="956">
        <v>12</v>
      </c>
    </row>
    <row r="31" spans="1:19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56">
        <f>G32+G33</f>
        <v>470.70000000000005</v>
      </c>
      <c r="H31" s="956">
        <f>H32+H33</f>
        <v>0</v>
      </c>
      <c r="I31" s="950">
        <f t="shared" si="0"/>
        <v>470.70000000000005</v>
      </c>
      <c r="J31" s="956">
        <f>J32+J33</f>
        <v>0</v>
      </c>
      <c r="K31" s="950">
        <f t="shared" si="1"/>
        <v>470.70000000000005</v>
      </c>
      <c r="L31" s="956">
        <f>L32+L33</f>
        <v>0</v>
      </c>
      <c r="M31" s="950">
        <f t="shared" si="2"/>
        <v>470.70000000000005</v>
      </c>
      <c r="N31" s="956">
        <f>N32+N33</f>
        <v>0</v>
      </c>
      <c r="O31" s="950">
        <f t="shared" si="3"/>
        <v>470.70000000000005</v>
      </c>
      <c r="P31" s="956">
        <f>P32+P33</f>
        <v>0</v>
      </c>
      <c r="Q31" s="950">
        <f t="shared" si="4"/>
        <v>470.70000000000005</v>
      </c>
      <c r="R31" s="956">
        <f t="shared" ref="R31:S31" si="10">R32+R33</f>
        <v>606.69999999999993</v>
      </c>
      <c r="S31" s="956">
        <f t="shared" si="10"/>
        <v>606.69999999999993</v>
      </c>
    </row>
    <row r="32" spans="1:19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56">
        <v>85.4</v>
      </c>
      <c r="H32" s="956"/>
      <c r="I32" s="950">
        <f t="shared" si="0"/>
        <v>85.4</v>
      </c>
      <c r="J32" s="956"/>
      <c r="K32" s="950">
        <f t="shared" si="1"/>
        <v>85.4</v>
      </c>
      <c r="L32" s="956"/>
      <c r="M32" s="950">
        <f t="shared" si="2"/>
        <v>85.4</v>
      </c>
      <c r="N32" s="956"/>
      <c r="O32" s="950">
        <f t="shared" si="3"/>
        <v>85.4</v>
      </c>
      <c r="P32" s="956"/>
      <c r="Q32" s="950">
        <f t="shared" si="4"/>
        <v>85.4</v>
      </c>
      <c r="R32" s="956">
        <v>82.4</v>
      </c>
      <c r="S32" s="956">
        <v>82.4</v>
      </c>
    </row>
    <row r="33" spans="1:20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56">
        <v>385.3</v>
      </c>
      <c r="H33" s="956"/>
      <c r="I33" s="950">
        <f t="shared" si="0"/>
        <v>385.3</v>
      </c>
      <c r="J33" s="956"/>
      <c r="K33" s="950">
        <f t="shared" si="1"/>
        <v>385.3</v>
      </c>
      <c r="L33" s="956"/>
      <c r="M33" s="950">
        <f t="shared" si="2"/>
        <v>385.3</v>
      </c>
      <c r="N33" s="956"/>
      <c r="O33" s="950">
        <f t="shared" si="3"/>
        <v>385.3</v>
      </c>
      <c r="P33" s="956"/>
      <c r="Q33" s="950">
        <f t="shared" si="4"/>
        <v>385.3</v>
      </c>
      <c r="R33" s="956">
        <v>524.29999999999995</v>
      </c>
      <c r="S33" s="956">
        <v>524.29999999999995</v>
      </c>
    </row>
    <row r="34" spans="1:20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4">
        <f>G35+G38</f>
        <v>1484.8000000000002</v>
      </c>
      <c r="H34" s="954">
        <f>H35+H38</f>
        <v>-742.4</v>
      </c>
      <c r="I34" s="950">
        <f t="shared" si="0"/>
        <v>742.4000000000002</v>
      </c>
      <c r="J34" s="954">
        <f>J35+J38</f>
        <v>0</v>
      </c>
      <c r="K34" s="950">
        <f t="shared" si="1"/>
        <v>742.4000000000002</v>
      </c>
      <c r="L34" s="954">
        <f>L35+L38</f>
        <v>0</v>
      </c>
      <c r="M34" s="950">
        <f t="shared" si="2"/>
        <v>742.4000000000002</v>
      </c>
      <c r="N34" s="954">
        <f>N35+N38</f>
        <v>0</v>
      </c>
      <c r="O34" s="950">
        <f t="shared" si="3"/>
        <v>742.4000000000002</v>
      </c>
      <c r="P34" s="954">
        <f>P35+P38</f>
        <v>0</v>
      </c>
      <c r="Q34" s="950">
        <f t="shared" si="4"/>
        <v>742.4000000000002</v>
      </c>
      <c r="R34" s="955">
        <f>R35+R38</f>
        <v>1484.8000000000002</v>
      </c>
      <c r="S34" s="955">
        <f>S35+S38</f>
        <v>1484.8000000000002</v>
      </c>
    </row>
    <row r="35" spans="1:20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56">
        <f>SUM(G36:G37)</f>
        <v>693.2</v>
      </c>
      <c r="H35" s="956">
        <f>SUM(H36:H37)</f>
        <v>-12.4</v>
      </c>
      <c r="I35" s="950">
        <f t="shared" si="0"/>
        <v>680.80000000000007</v>
      </c>
      <c r="J35" s="956">
        <f>SUM(J36:J37)</f>
        <v>0</v>
      </c>
      <c r="K35" s="950">
        <f t="shared" si="1"/>
        <v>680.80000000000007</v>
      </c>
      <c r="L35" s="956">
        <f>SUM(L36:L37)</f>
        <v>0</v>
      </c>
      <c r="M35" s="950">
        <f t="shared" si="2"/>
        <v>680.80000000000007</v>
      </c>
      <c r="N35" s="956">
        <f>SUM(N36:N37)</f>
        <v>0</v>
      </c>
      <c r="O35" s="950">
        <f t="shared" si="3"/>
        <v>680.80000000000007</v>
      </c>
      <c r="P35" s="956">
        <f>SUM(P36:P37)</f>
        <v>0</v>
      </c>
      <c r="Q35" s="950">
        <f t="shared" si="4"/>
        <v>680.80000000000007</v>
      </c>
      <c r="R35" s="956">
        <f t="shared" ref="R35:S35" si="11">SUM(R36:R37)</f>
        <v>693.2</v>
      </c>
      <c r="S35" s="956">
        <f t="shared" si="11"/>
        <v>693.2</v>
      </c>
    </row>
    <row r="36" spans="1:20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56">
        <v>628.70000000000005</v>
      </c>
      <c r="H36" s="956"/>
      <c r="I36" s="950">
        <f t="shared" si="0"/>
        <v>628.70000000000005</v>
      </c>
      <c r="J36" s="956"/>
      <c r="K36" s="950">
        <f t="shared" si="1"/>
        <v>628.70000000000005</v>
      </c>
      <c r="L36" s="956"/>
      <c r="M36" s="950">
        <f t="shared" si="2"/>
        <v>628.70000000000005</v>
      </c>
      <c r="N36" s="956"/>
      <c r="O36" s="950">
        <f t="shared" si="3"/>
        <v>628.70000000000005</v>
      </c>
      <c r="P36" s="956"/>
      <c r="Q36" s="950">
        <f t="shared" si="4"/>
        <v>628.70000000000005</v>
      </c>
      <c r="R36" s="956">
        <v>628.70000000000005</v>
      </c>
      <c r="S36" s="956">
        <v>628.70000000000005</v>
      </c>
    </row>
    <row r="37" spans="1:20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56">
        <v>64.5</v>
      </c>
      <c r="H37" s="956">
        <v>-12.4</v>
      </c>
      <c r="I37" s="950">
        <f t="shared" si="0"/>
        <v>52.1</v>
      </c>
      <c r="J37" s="956"/>
      <c r="K37" s="950">
        <f t="shared" si="1"/>
        <v>52.1</v>
      </c>
      <c r="L37" s="956"/>
      <c r="M37" s="950">
        <f t="shared" si="2"/>
        <v>52.1</v>
      </c>
      <c r="N37" s="956"/>
      <c r="O37" s="950">
        <f t="shared" si="3"/>
        <v>52.1</v>
      </c>
      <c r="P37" s="956"/>
      <c r="Q37" s="950">
        <f t="shared" si="4"/>
        <v>52.1</v>
      </c>
      <c r="R37" s="956">
        <v>64.5</v>
      </c>
      <c r="S37" s="956">
        <v>64.5</v>
      </c>
    </row>
    <row r="38" spans="1:20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56">
        <f>G39+G40</f>
        <v>791.6</v>
      </c>
      <c r="H38" s="956">
        <f>H39+H40</f>
        <v>-730</v>
      </c>
      <c r="I38" s="950">
        <f t="shared" si="0"/>
        <v>61.600000000000023</v>
      </c>
      <c r="J38" s="956">
        <f>J39+J40</f>
        <v>0</v>
      </c>
      <c r="K38" s="950">
        <f t="shared" si="1"/>
        <v>61.600000000000023</v>
      </c>
      <c r="L38" s="956">
        <f>L39+L40</f>
        <v>0</v>
      </c>
      <c r="M38" s="950">
        <f t="shared" si="2"/>
        <v>61.600000000000023</v>
      </c>
      <c r="N38" s="956">
        <f>N39+N40</f>
        <v>0</v>
      </c>
      <c r="O38" s="950">
        <f t="shared" si="3"/>
        <v>61.600000000000023</v>
      </c>
      <c r="P38" s="956">
        <f>P39+P40</f>
        <v>0</v>
      </c>
      <c r="Q38" s="950">
        <f t="shared" si="4"/>
        <v>61.600000000000023</v>
      </c>
      <c r="R38" s="956">
        <f t="shared" ref="R38:S38" si="12">R39+R40</f>
        <v>791.6</v>
      </c>
      <c r="S38" s="956">
        <f t="shared" si="12"/>
        <v>791.6</v>
      </c>
    </row>
    <row r="39" spans="1:20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56">
        <v>20.7</v>
      </c>
      <c r="H39" s="956"/>
      <c r="I39" s="950">
        <f t="shared" si="0"/>
        <v>20.7</v>
      </c>
      <c r="J39" s="956"/>
      <c r="K39" s="950">
        <f t="shared" si="1"/>
        <v>20.7</v>
      </c>
      <c r="L39" s="956"/>
      <c r="M39" s="950">
        <f t="shared" si="2"/>
        <v>20.7</v>
      </c>
      <c r="N39" s="956"/>
      <c r="O39" s="950">
        <f t="shared" si="3"/>
        <v>20.7</v>
      </c>
      <c r="P39" s="956"/>
      <c r="Q39" s="950">
        <f t="shared" si="4"/>
        <v>20.7</v>
      </c>
      <c r="R39" s="956">
        <v>20.7</v>
      </c>
      <c r="S39" s="956">
        <v>20.7</v>
      </c>
    </row>
    <row r="40" spans="1:20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56">
        <v>770.9</v>
      </c>
      <c r="H40" s="956">
        <v>-730</v>
      </c>
      <c r="I40" s="950">
        <f t="shared" si="0"/>
        <v>40.899999999999977</v>
      </c>
      <c r="J40" s="956"/>
      <c r="K40" s="950">
        <f t="shared" si="1"/>
        <v>40.899999999999977</v>
      </c>
      <c r="L40" s="956"/>
      <c r="M40" s="950">
        <f t="shared" si="2"/>
        <v>40.899999999999977</v>
      </c>
      <c r="N40" s="956"/>
      <c r="O40" s="950">
        <f t="shared" si="3"/>
        <v>40.899999999999977</v>
      </c>
      <c r="P40" s="956"/>
      <c r="Q40" s="950">
        <f t="shared" si="4"/>
        <v>40.899999999999977</v>
      </c>
      <c r="R40" s="956">
        <v>770.9</v>
      </c>
      <c r="S40" s="956">
        <v>770.9</v>
      </c>
    </row>
    <row r="41" spans="1:20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4">
        <f>G42</f>
        <v>117.6</v>
      </c>
      <c r="H41" s="954">
        <f>H42</f>
        <v>0</v>
      </c>
      <c r="I41" s="950">
        <f t="shared" si="0"/>
        <v>117.6</v>
      </c>
      <c r="J41" s="954">
        <f>J42</f>
        <v>0</v>
      </c>
      <c r="K41" s="950">
        <f>SUM(K42)</f>
        <v>117.6</v>
      </c>
      <c r="L41" s="954">
        <f>L42</f>
        <v>0</v>
      </c>
      <c r="M41" s="950">
        <f t="shared" si="2"/>
        <v>117.6</v>
      </c>
      <c r="N41" s="954">
        <f>N42</f>
        <v>0</v>
      </c>
      <c r="O41" s="950">
        <f t="shared" si="3"/>
        <v>117.6</v>
      </c>
      <c r="P41" s="954">
        <f>P42</f>
        <v>0</v>
      </c>
      <c r="Q41" s="950">
        <f t="shared" si="4"/>
        <v>117.6</v>
      </c>
      <c r="R41" s="955">
        <f>R42</f>
        <v>131</v>
      </c>
      <c r="S41" s="955">
        <f>S42</f>
        <v>138.9</v>
      </c>
    </row>
    <row r="42" spans="1:20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56">
        <f>SUM(G44)</f>
        <v>117.6</v>
      </c>
      <c r="H42" s="956">
        <f>SUM(H44)</f>
        <v>0</v>
      </c>
      <c r="I42" s="950">
        <f t="shared" si="0"/>
        <v>117.6</v>
      </c>
      <c r="J42" s="956">
        <f>SUM(J44)</f>
        <v>0</v>
      </c>
      <c r="K42" s="950">
        <f>SUM(K43:K44)</f>
        <v>117.6</v>
      </c>
      <c r="L42" s="956">
        <f>SUM(L44)</f>
        <v>0</v>
      </c>
      <c r="M42" s="950">
        <f t="shared" si="2"/>
        <v>117.6</v>
      </c>
      <c r="N42" s="956">
        <f>SUM(N44)</f>
        <v>0</v>
      </c>
      <c r="O42" s="950">
        <f t="shared" si="3"/>
        <v>117.6</v>
      </c>
      <c r="P42" s="956">
        <f>SUM(P44)</f>
        <v>0</v>
      </c>
      <c r="Q42" s="950">
        <f t="shared" si="4"/>
        <v>117.6</v>
      </c>
      <c r="R42" s="958">
        <f>SUM(R44)</f>
        <v>131</v>
      </c>
      <c r="S42" s="958">
        <f>SUM(S44)</f>
        <v>138.9</v>
      </c>
    </row>
    <row r="43" spans="1:20" x14ac:dyDescent="0.2">
      <c r="A43" s="312" t="s">
        <v>1042</v>
      </c>
      <c r="B43" s="299" t="s">
        <v>1288</v>
      </c>
      <c r="C43" s="293">
        <v>1</v>
      </c>
      <c r="D43" s="293">
        <v>13</v>
      </c>
      <c r="E43" s="860">
        <v>20400</v>
      </c>
      <c r="F43" s="298">
        <v>242</v>
      </c>
      <c r="G43" s="956"/>
      <c r="H43" s="956"/>
      <c r="I43" s="950"/>
      <c r="J43" s="956"/>
      <c r="K43" s="950">
        <v>11.1</v>
      </c>
      <c r="L43" s="956"/>
      <c r="M43" s="950">
        <f t="shared" si="2"/>
        <v>11.1</v>
      </c>
      <c r="N43" s="956"/>
      <c r="O43" s="950">
        <f t="shared" si="3"/>
        <v>11.1</v>
      </c>
      <c r="P43" s="956"/>
      <c r="Q43" s="950">
        <f t="shared" si="4"/>
        <v>11.1</v>
      </c>
      <c r="R43" s="958"/>
      <c r="S43" s="958"/>
    </row>
    <row r="44" spans="1:20" x14ac:dyDescent="0.2">
      <c r="A44" s="312" t="s">
        <v>580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244</v>
      </c>
      <c r="G44" s="956">
        <v>117.6</v>
      </c>
      <c r="H44" s="956"/>
      <c r="I44" s="950">
        <f t="shared" si="0"/>
        <v>117.6</v>
      </c>
      <c r="J44" s="956"/>
      <c r="K44" s="950">
        <v>106.5</v>
      </c>
      <c r="L44" s="956"/>
      <c r="M44" s="950">
        <f t="shared" si="2"/>
        <v>106.5</v>
      </c>
      <c r="N44" s="956"/>
      <c r="O44" s="950">
        <f t="shared" si="3"/>
        <v>106.5</v>
      </c>
      <c r="P44" s="956"/>
      <c r="Q44" s="950">
        <f t="shared" si="4"/>
        <v>106.5</v>
      </c>
      <c r="R44" s="957">
        <v>131</v>
      </c>
      <c r="S44" s="957">
        <v>138.9</v>
      </c>
    </row>
    <row r="45" spans="1:20" ht="25.5" hidden="1" x14ac:dyDescent="0.2">
      <c r="A45" s="361" t="s">
        <v>586</v>
      </c>
      <c r="B45" s="355" t="s">
        <v>567</v>
      </c>
      <c r="C45" s="362">
        <v>1</v>
      </c>
      <c r="D45" s="362">
        <v>13</v>
      </c>
      <c r="E45" s="858">
        <v>20400</v>
      </c>
      <c r="F45" s="758"/>
      <c r="G45" s="954">
        <f>G46</f>
        <v>0</v>
      </c>
      <c r="H45" s="954">
        <f>H46</f>
        <v>0</v>
      </c>
      <c r="I45" s="950">
        <f t="shared" si="0"/>
        <v>0</v>
      </c>
      <c r="J45" s="954">
        <f>J46</f>
        <v>0</v>
      </c>
      <c r="K45" s="950">
        <f t="shared" si="1"/>
        <v>0</v>
      </c>
      <c r="L45" s="954">
        <f>L46</f>
        <v>0</v>
      </c>
      <c r="M45" s="950">
        <f t="shared" si="2"/>
        <v>0</v>
      </c>
      <c r="N45" s="954">
        <f>N46</f>
        <v>0</v>
      </c>
      <c r="O45" s="950">
        <f t="shared" si="3"/>
        <v>0</v>
      </c>
      <c r="P45" s="954">
        <f>P46</f>
        <v>0</v>
      </c>
      <c r="Q45" s="950">
        <f t="shared" si="4"/>
        <v>0</v>
      </c>
      <c r="R45" s="959"/>
      <c r="S45" s="959"/>
      <c r="T45" s="869"/>
    </row>
    <row r="46" spans="1:20" hidden="1" x14ac:dyDescent="0.2">
      <c r="A46" s="312" t="s">
        <v>579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240</v>
      </c>
      <c r="G46" s="956">
        <f>G47</f>
        <v>0</v>
      </c>
      <c r="H46" s="956">
        <f>H47</f>
        <v>0</v>
      </c>
      <c r="I46" s="950">
        <f t="shared" si="0"/>
        <v>0</v>
      </c>
      <c r="J46" s="956">
        <f>J47</f>
        <v>0</v>
      </c>
      <c r="K46" s="950">
        <f t="shared" si="1"/>
        <v>0</v>
      </c>
      <c r="L46" s="956">
        <f>L47</f>
        <v>0</v>
      </c>
      <c r="M46" s="950">
        <f t="shared" si="2"/>
        <v>0</v>
      </c>
      <c r="N46" s="956">
        <f>N47</f>
        <v>0</v>
      </c>
      <c r="O46" s="950">
        <f t="shared" si="3"/>
        <v>0</v>
      </c>
      <c r="P46" s="956">
        <f>P47</f>
        <v>0</v>
      </c>
      <c r="Q46" s="950">
        <f t="shared" si="4"/>
        <v>0</v>
      </c>
      <c r="R46" s="957"/>
      <c r="S46" s="957"/>
    </row>
    <row r="47" spans="1:20" hidden="1" x14ac:dyDescent="0.2">
      <c r="A47" s="312" t="s">
        <v>580</v>
      </c>
      <c r="B47" s="299" t="s">
        <v>567</v>
      </c>
      <c r="C47" s="293">
        <v>1</v>
      </c>
      <c r="D47" s="293">
        <v>13</v>
      </c>
      <c r="E47" s="860">
        <v>20400</v>
      </c>
      <c r="F47" s="298">
        <v>244</v>
      </c>
      <c r="G47" s="956"/>
      <c r="H47" s="956"/>
      <c r="I47" s="950">
        <f t="shared" si="0"/>
        <v>0</v>
      </c>
      <c r="J47" s="956"/>
      <c r="K47" s="950">
        <f t="shared" si="1"/>
        <v>0</v>
      </c>
      <c r="L47" s="956"/>
      <c r="M47" s="950">
        <f t="shared" si="2"/>
        <v>0</v>
      </c>
      <c r="N47" s="956"/>
      <c r="O47" s="950">
        <f t="shared" si="3"/>
        <v>0</v>
      </c>
      <c r="P47" s="956"/>
      <c r="Q47" s="950">
        <f t="shared" si="4"/>
        <v>0</v>
      </c>
      <c r="R47" s="957"/>
      <c r="S47" s="957"/>
    </row>
    <row r="48" spans="1:20" x14ac:dyDescent="0.2">
      <c r="A48" s="312"/>
      <c r="B48" s="299"/>
      <c r="C48" s="293"/>
      <c r="D48" s="293"/>
      <c r="E48" s="860"/>
      <c r="F48" s="298"/>
      <c r="G48" s="956"/>
      <c r="H48" s="956"/>
      <c r="I48" s="950"/>
      <c r="J48" s="956"/>
      <c r="K48" s="950"/>
      <c r="L48" s="956"/>
      <c r="M48" s="950"/>
      <c r="N48" s="956"/>
      <c r="O48" s="950">
        <f t="shared" si="3"/>
        <v>0</v>
      </c>
      <c r="P48" s="956"/>
      <c r="Q48" s="950"/>
      <c r="R48" s="957"/>
      <c r="S48" s="957"/>
    </row>
    <row r="49" spans="1:19" x14ac:dyDescent="0.2">
      <c r="B49" s="299"/>
      <c r="C49" s="293"/>
      <c r="D49" s="293"/>
      <c r="E49" s="860"/>
      <c r="F49" s="298"/>
      <c r="G49" s="956"/>
      <c r="H49" s="956"/>
      <c r="I49" s="950"/>
      <c r="J49" s="956"/>
      <c r="K49" s="950"/>
      <c r="L49" s="956"/>
      <c r="M49" s="950"/>
      <c r="N49" s="956"/>
      <c r="O49" s="950">
        <f t="shared" si="3"/>
        <v>0</v>
      </c>
      <c r="P49" s="956"/>
      <c r="Q49" s="950"/>
      <c r="R49" s="957"/>
      <c r="S49" s="957"/>
    </row>
    <row r="50" spans="1:19" s="869" customFormat="1" ht="25.5" x14ac:dyDescent="0.2">
      <c r="A50" s="361" t="s">
        <v>586</v>
      </c>
      <c r="B50" s="355" t="s">
        <v>567</v>
      </c>
      <c r="C50" s="362">
        <v>1</v>
      </c>
      <c r="D50" s="362">
        <v>13</v>
      </c>
      <c r="E50" s="858">
        <v>20400</v>
      </c>
      <c r="F50" s="758"/>
      <c r="G50" s="954">
        <f>G51</f>
        <v>26.4</v>
      </c>
      <c r="H50" s="954">
        <f>H51</f>
        <v>0</v>
      </c>
      <c r="I50" s="950">
        <f t="shared" si="0"/>
        <v>26.4</v>
      </c>
      <c r="J50" s="954">
        <f>J51</f>
        <v>0</v>
      </c>
      <c r="K50" s="950">
        <f t="shared" si="1"/>
        <v>26.4</v>
      </c>
      <c r="L50" s="954">
        <f>L51</f>
        <v>0</v>
      </c>
      <c r="M50" s="950">
        <f t="shared" si="2"/>
        <v>26.4</v>
      </c>
      <c r="N50" s="954">
        <f>N51</f>
        <v>0</v>
      </c>
      <c r="O50" s="950">
        <f t="shared" si="3"/>
        <v>26.4</v>
      </c>
      <c r="P50" s="954">
        <f>P51</f>
        <v>0</v>
      </c>
      <c r="Q50" s="950">
        <f t="shared" ref="Q50:Q65" si="13">SUM(O50:P50)</f>
        <v>26.4</v>
      </c>
      <c r="R50" s="959"/>
      <c r="S50" s="959"/>
    </row>
    <row r="51" spans="1:19" x14ac:dyDescent="0.2">
      <c r="A51" s="312" t="s">
        <v>579</v>
      </c>
      <c r="B51" s="299" t="s">
        <v>1288</v>
      </c>
      <c r="C51" s="293">
        <v>1</v>
      </c>
      <c r="D51" s="293">
        <v>13</v>
      </c>
      <c r="E51" s="860">
        <v>20400</v>
      </c>
      <c r="F51" s="298">
        <v>240</v>
      </c>
      <c r="G51" s="956">
        <f>G52</f>
        <v>26.4</v>
      </c>
      <c r="H51" s="956">
        <f>H52</f>
        <v>0</v>
      </c>
      <c r="I51" s="950">
        <f t="shared" si="0"/>
        <v>26.4</v>
      </c>
      <c r="J51" s="956">
        <f>J52</f>
        <v>0</v>
      </c>
      <c r="K51" s="950">
        <f t="shared" si="1"/>
        <v>26.4</v>
      </c>
      <c r="L51" s="956">
        <f>L52</f>
        <v>0</v>
      </c>
      <c r="M51" s="950">
        <f t="shared" si="2"/>
        <v>26.4</v>
      </c>
      <c r="N51" s="956">
        <f>N52</f>
        <v>0</v>
      </c>
      <c r="O51" s="950">
        <f t="shared" si="3"/>
        <v>26.4</v>
      </c>
      <c r="P51" s="956">
        <f>P52</f>
        <v>0</v>
      </c>
      <c r="Q51" s="950">
        <f t="shared" si="13"/>
        <v>26.4</v>
      </c>
      <c r="R51" s="957"/>
      <c r="S51" s="957"/>
    </row>
    <row r="52" spans="1:19" x14ac:dyDescent="0.2">
      <c r="A52" s="312" t="s">
        <v>580</v>
      </c>
      <c r="B52" s="299" t="s">
        <v>1289</v>
      </c>
      <c r="C52" s="293">
        <v>1</v>
      </c>
      <c r="D52" s="293">
        <v>13</v>
      </c>
      <c r="E52" s="860">
        <v>20400</v>
      </c>
      <c r="F52" s="298">
        <v>244</v>
      </c>
      <c r="G52" s="956">
        <v>26.4</v>
      </c>
      <c r="H52" s="956"/>
      <c r="I52" s="950">
        <f t="shared" si="0"/>
        <v>26.4</v>
      </c>
      <c r="J52" s="956"/>
      <c r="K52" s="950">
        <f t="shared" si="1"/>
        <v>26.4</v>
      </c>
      <c r="L52" s="956"/>
      <c r="M52" s="950">
        <f t="shared" si="2"/>
        <v>26.4</v>
      </c>
      <c r="N52" s="956"/>
      <c r="O52" s="950">
        <f t="shared" si="3"/>
        <v>26.4</v>
      </c>
      <c r="P52" s="956"/>
      <c r="Q52" s="950">
        <f t="shared" si="13"/>
        <v>26.4</v>
      </c>
      <c r="R52" s="957"/>
      <c r="S52" s="957"/>
    </row>
    <row r="53" spans="1:19" s="869" customFormat="1" x14ac:dyDescent="0.2">
      <c r="A53" s="361" t="s">
        <v>359</v>
      </c>
      <c r="B53" s="355" t="s">
        <v>567</v>
      </c>
      <c r="C53" s="362">
        <v>3</v>
      </c>
      <c r="D53" s="362"/>
      <c r="E53" s="858"/>
      <c r="F53" s="758"/>
      <c r="G53" s="954">
        <f>SUM(G54)</f>
        <v>7208.6</v>
      </c>
      <c r="H53" s="954">
        <f>SUM(H54)</f>
        <v>0</v>
      </c>
      <c r="I53" s="950">
        <f t="shared" si="0"/>
        <v>7208.6</v>
      </c>
      <c r="J53" s="954">
        <f>SUM(J54)</f>
        <v>0</v>
      </c>
      <c r="K53" s="950">
        <f t="shared" si="1"/>
        <v>7208.6</v>
      </c>
      <c r="L53" s="954">
        <f>SUM(L54)</f>
        <v>0</v>
      </c>
      <c r="M53" s="950">
        <f t="shared" si="2"/>
        <v>7208.6</v>
      </c>
      <c r="N53" s="954">
        <f>SUM(N54)</f>
        <v>0</v>
      </c>
      <c r="O53" s="950">
        <f t="shared" si="3"/>
        <v>7208.6</v>
      </c>
      <c r="P53" s="954">
        <f>SUM(P54)</f>
        <v>0</v>
      </c>
      <c r="Q53" s="950">
        <f t="shared" si="13"/>
        <v>7208.6</v>
      </c>
      <c r="R53" s="955">
        <f>SUM(R54)</f>
        <v>7419.8</v>
      </c>
      <c r="S53" s="955">
        <f>SUM(S54)</f>
        <v>7430.6</v>
      </c>
    </row>
    <row r="54" spans="1:19" s="869" customFormat="1" x14ac:dyDescent="0.2">
      <c r="A54" s="361" t="s">
        <v>778</v>
      </c>
      <c r="B54" s="355" t="s">
        <v>567</v>
      </c>
      <c r="C54" s="362">
        <v>3</v>
      </c>
      <c r="D54" s="362">
        <v>4</v>
      </c>
      <c r="E54" s="858"/>
      <c r="F54" s="758"/>
      <c r="G54" s="954">
        <f>G55</f>
        <v>7208.6</v>
      </c>
      <c r="H54" s="954">
        <f>H55</f>
        <v>0</v>
      </c>
      <c r="I54" s="950">
        <f t="shared" si="0"/>
        <v>7208.6</v>
      </c>
      <c r="J54" s="954">
        <f>J55</f>
        <v>0</v>
      </c>
      <c r="K54" s="950">
        <f t="shared" si="1"/>
        <v>7208.6</v>
      </c>
      <c r="L54" s="954">
        <f>L55</f>
        <v>0</v>
      </c>
      <c r="M54" s="950">
        <f t="shared" si="2"/>
        <v>7208.6</v>
      </c>
      <c r="N54" s="954">
        <f>N55</f>
        <v>0</v>
      </c>
      <c r="O54" s="950">
        <f t="shared" si="3"/>
        <v>7208.6</v>
      </c>
      <c r="P54" s="954">
        <f>P55</f>
        <v>0</v>
      </c>
      <c r="Q54" s="950">
        <f t="shared" si="13"/>
        <v>7208.6</v>
      </c>
      <c r="R54" s="955">
        <f>R55</f>
        <v>7419.8</v>
      </c>
      <c r="S54" s="955">
        <f>S55</f>
        <v>7430.6</v>
      </c>
    </row>
    <row r="55" spans="1:19" x14ac:dyDescent="0.2">
      <c r="A55" s="312" t="s">
        <v>1043</v>
      </c>
      <c r="B55" s="299" t="s">
        <v>567</v>
      </c>
      <c r="C55" s="293">
        <v>3</v>
      </c>
      <c r="D55" s="293">
        <v>4</v>
      </c>
      <c r="E55" s="860">
        <v>13800</v>
      </c>
      <c r="F55" s="298" t="s">
        <v>358</v>
      </c>
      <c r="G55" s="956">
        <f>G56+G59</f>
        <v>7208.6</v>
      </c>
      <c r="H55" s="956">
        <f>H56+H59</f>
        <v>0</v>
      </c>
      <c r="I55" s="950">
        <f t="shared" si="0"/>
        <v>7208.6</v>
      </c>
      <c r="J55" s="956">
        <f>J56+J59</f>
        <v>0</v>
      </c>
      <c r="K55" s="950">
        <f t="shared" si="1"/>
        <v>7208.6</v>
      </c>
      <c r="L55" s="956">
        <f>L56+L59</f>
        <v>0</v>
      </c>
      <c r="M55" s="950">
        <f t="shared" si="2"/>
        <v>7208.6</v>
      </c>
      <c r="N55" s="956">
        <f>N56+N59</f>
        <v>0</v>
      </c>
      <c r="O55" s="950">
        <f t="shared" si="3"/>
        <v>7208.6</v>
      </c>
      <c r="P55" s="956">
        <f>P56+P59</f>
        <v>0</v>
      </c>
      <c r="Q55" s="950">
        <f t="shared" si="13"/>
        <v>7208.6</v>
      </c>
      <c r="R55" s="958">
        <f>R56+R59</f>
        <v>7419.8</v>
      </c>
      <c r="S55" s="958">
        <f>S56+S59</f>
        <v>7430.6</v>
      </c>
    </row>
    <row r="56" spans="1:19" x14ac:dyDescent="0.2">
      <c r="A56" s="312" t="s">
        <v>1044</v>
      </c>
      <c r="B56" s="299" t="s">
        <v>567</v>
      </c>
      <c r="C56" s="293">
        <v>3</v>
      </c>
      <c r="D56" s="293">
        <v>4</v>
      </c>
      <c r="E56" s="860">
        <v>13801</v>
      </c>
      <c r="F56" s="298"/>
      <c r="G56" s="956">
        <f>G57</f>
        <v>4624</v>
      </c>
      <c r="H56" s="956">
        <f>H57</f>
        <v>0</v>
      </c>
      <c r="I56" s="950">
        <f t="shared" si="0"/>
        <v>4624</v>
      </c>
      <c r="J56" s="956">
        <f>J57</f>
        <v>0</v>
      </c>
      <c r="K56" s="950">
        <f t="shared" si="1"/>
        <v>4624</v>
      </c>
      <c r="L56" s="956">
        <f>L57</f>
        <v>0</v>
      </c>
      <c r="M56" s="950">
        <f t="shared" si="2"/>
        <v>4624</v>
      </c>
      <c r="N56" s="956">
        <f>N57</f>
        <v>0</v>
      </c>
      <c r="O56" s="950">
        <f t="shared" si="3"/>
        <v>4624</v>
      </c>
      <c r="P56" s="956">
        <f>P57</f>
        <v>0</v>
      </c>
      <c r="Q56" s="950">
        <f t="shared" si="13"/>
        <v>4624</v>
      </c>
      <c r="R56" s="958">
        <f t="shared" ref="R56:S57" si="14">R57</f>
        <v>4918</v>
      </c>
      <c r="S56" s="958">
        <f t="shared" si="14"/>
        <v>4928.8</v>
      </c>
    </row>
    <row r="57" spans="1:19" x14ac:dyDescent="0.2">
      <c r="A57" s="312" t="s">
        <v>956</v>
      </c>
      <c r="B57" s="299" t="s">
        <v>567</v>
      </c>
      <c r="C57" s="293">
        <v>3</v>
      </c>
      <c r="D57" s="293">
        <v>4</v>
      </c>
      <c r="E57" s="860">
        <v>13801</v>
      </c>
      <c r="F57" s="298">
        <v>120</v>
      </c>
      <c r="G57" s="956">
        <f>G58</f>
        <v>4624</v>
      </c>
      <c r="H57" s="956">
        <f>H58</f>
        <v>0</v>
      </c>
      <c r="I57" s="950">
        <f t="shared" si="0"/>
        <v>4624</v>
      </c>
      <c r="J57" s="956">
        <f>J58</f>
        <v>0</v>
      </c>
      <c r="K57" s="950">
        <f t="shared" si="1"/>
        <v>4624</v>
      </c>
      <c r="L57" s="956">
        <f>L58</f>
        <v>0</v>
      </c>
      <c r="M57" s="950">
        <f t="shared" si="2"/>
        <v>4624</v>
      </c>
      <c r="N57" s="956">
        <f>N58</f>
        <v>0</v>
      </c>
      <c r="O57" s="950">
        <f t="shared" si="3"/>
        <v>4624</v>
      </c>
      <c r="P57" s="956">
        <f>P58</f>
        <v>0</v>
      </c>
      <c r="Q57" s="950">
        <f t="shared" si="13"/>
        <v>4624</v>
      </c>
      <c r="R57" s="958">
        <f t="shared" si="14"/>
        <v>4918</v>
      </c>
      <c r="S57" s="958">
        <f t="shared" si="14"/>
        <v>4928.8</v>
      </c>
    </row>
    <row r="58" spans="1:19" x14ac:dyDescent="0.2">
      <c r="A58" s="312" t="s">
        <v>559</v>
      </c>
      <c r="B58" s="299" t="s">
        <v>567</v>
      </c>
      <c r="C58" s="293">
        <v>3</v>
      </c>
      <c r="D58" s="293">
        <v>4</v>
      </c>
      <c r="E58" s="860">
        <v>13801</v>
      </c>
      <c r="F58" s="298">
        <v>121</v>
      </c>
      <c r="G58" s="956">
        <v>4624</v>
      </c>
      <c r="H58" s="956"/>
      <c r="I58" s="950">
        <f t="shared" si="0"/>
        <v>4624</v>
      </c>
      <c r="J58" s="956"/>
      <c r="K58" s="950">
        <f t="shared" si="1"/>
        <v>4624</v>
      </c>
      <c r="L58" s="956"/>
      <c r="M58" s="950">
        <f t="shared" si="2"/>
        <v>4624</v>
      </c>
      <c r="N58" s="956"/>
      <c r="O58" s="950">
        <f t="shared" si="3"/>
        <v>4624</v>
      </c>
      <c r="P58" s="956"/>
      <c r="Q58" s="950">
        <f t="shared" si="13"/>
        <v>4624</v>
      </c>
      <c r="R58" s="957">
        <v>4918</v>
      </c>
      <c r="S58" s="957">
        <v>4928.8</v>
      </c>
    </row>
    <row r="59" spans="1:19" x14ac:dyDescent="0.2">
      <c r="A59" s="312" t="s">
        <v>1045</v>
      </c>
      <c r="B59" s="299" t="s">
        <v>567</v>
      </c>
      <c r="C59" s="293">
        <v>3</v>
      </c>
      <c r="D59" s="293">
        <v>4</v>
      </c>
      <c r="E59" s="860">
        <v>13802</v>
      </c>
      <c r="F59" s="298"/>
      <c r="G59" s="956">
        <f>G60+G63</f>
        <v>2584.6000000000004</v>
      </c>
      <c r="H59" s="956">
        <f>H60+H63</f>
        <v>0</v>
      </c>
      <c r="I59" s="950">
        <f t="shared" si="0"/>
        <v>2584.6000000000004</v>
      </c>
      <c r="J59" s="956">
        <f>J60+J63</f>
        <v>0</v>
      </c>
      <c r="K59" s="950">
        <f t="shared" si="1"/>
        <v>2584.6000000000004</v>
      </c>
      <c r="L59" s="956">
        <f>L60+L63</f>
        <v>0</v>
      </c>
      <c r="M59" s="950">
        <f t="shared" si="2"/>
        <v>2584.6000000000004</v>
      </c>
      <c r="N59" s="956">
        <f>N60+N63</f>
        <v>0</v>
      </c>
      <c r="O59" s="950">
        <f t="shared" si="3"/>
        <v>2584.6000000000004</v>
      </c>
      <c r="P59" s="956">
        <f>P60+P63</f>
        <v>0</v>
      </c>
      <c r="Q59" s="950">
        <f t="shared" si="13"/>
        <v>2584.6000000000004</v>
      </c>
      <c r="R59" s="958">
        <f>R60+R63</f>
        <v>2501.8000000000002</v>
      </c>
      <c r="S59" s="958">
        <f>S60+S63</f>
        <v>2501.8000000000002</v>
      </c>
    </row>
    <row r="60" spans="1:19" x14ac:dyDescent="0.2">
      <c r="A60" s="312" t="s">
        <v>956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120</v>
      </c>
      <c r="G60" s="956">
        <f>G61+G62</f>
        <v>2044.9</v>
      </c>
      <c r="H60" s="956">
        <f>H61+H62</f>
        <v>0</v>
      </c>
      <c r="I60" s="950">
        <f t="shared" si="0"/>
        <v>2044.9</v>
      </c>
      <c r="J60" s="956">
        <f>J61+J62</f>
        <v>0</v>
      </c>
      <c r="K60" s="950">
        <f t="shared" si="1"/>
        <v>2044.9</v>
      </c>
      <c r="L60" s="956">
        <f>L61+L62</f>
        <v>0</v>
      </c>
      <c r="M60" s="950">
        <f t="shared" si="2"/>
        <v>2044.9</v>
      </c>
      <c r="N60" s="956">
        <f>N61+N62</f>
        <v>0</v>
      </c>
      <c r="O60" s="950">
        <f t="shared" si="3"/>
        <v>2044.9</v>
      </c>
      <c r="P60" s="956">
        <f>P61+P62</f>
        <v>0</v>
      </c>
      <c r="Q60" s="950">
        <f t="shared" si="13"/>
        <v>2044.9</v>
      </c>
      <c r="R60" s="958">
        <v>554.4</v>
      </c>
      <c r="S60" s="958">
        <v>554.4</v>
      </c>
    </row>
    <row r="61" spans="1:19" x14ac:dyDescent="0.2">
      <c r="A61" s="312" t="s">
        <v>559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121</v>
      </c>
      <c r="G61" s="956">
        <v>1765.5</v>
      </c>
      <c r="H61" s="956"/>
      <c r="I61" s="950">
        <f t="shared" si="0"/>
        <v>1765.5</v>
      </c>
      <c r="J61" s="956"/>
      <c r="K61" s="950">
        <f t="shared" si="1"/>
        <v>1765.5</v>
      </c>
      <c r="L61" s="956"/>
      <c r="M61" s="950">
        <f t="shared" si="2"/>
        <v>1765.5</v>
      </c>
      <c r="N61" s="956"/>
      <c r="O61" s="950">
        <f t="shared" si="3"/>
        <v>1765.5</v>
      </c>
      <c r="P61" s="956"/>
      <c r="Q61" s="950">
        <f t="shared" si="13"/>
        <v>1765.5</v>
      </c>
      <c r="R61" s="957">
        <v>549.5</v>
      </c>
      <c r="S61" s="957">
        <v>549.5</v>
      </c>
    </row>
    <row r="62" spans="1:19" x14ac:dyDescent="0.2">
      <c r="A62" s="312" t="s">
        <v>560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122</v>
      </c>
      <c r="G62" s="960">
        <v>279.39999999999998</v>
      </c>
      <c r="H62" s="960"/>
      <c r="I62" s="950">
        <f t="shared" si="0"/>
        <v>279.39999999999998</v>
      </c>
      <c r="J62" s="960"/>
      <c r="K62" s="950">
        <f t="shared" si="1"/>
        <v>279.39999999999998</v>
      </c>
      <c r="L62" s="960"/>
      <c r="M62" s="950">
        <f t="shared" si="2"/>
        <v>279.39999999999998</v>
      </c>
      <c r="N62" s="960"/>
      <c r="O62" s="950">
        <f t="shared" si="3"/>
        <v>279.39999999999998</v>
      </c>
      <c r="P62" s="960"/>
      <c r="Q62" s="950">
        <f t="shared" si="13"/>
        <v>279.39999999999998</v>
      </c>
      <c r="R62" s="957">
        <v>5</v>
      </c>
      <c r="S62" s="957">
        <v>5</v>
      </c>
    </row>
    <row r="63" spans="1:19" x14ac:dyDescent="0.2">
      <c r="A63" s="312" t="s">
        <v>579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240</v>
      </c>
      <c r="G63" s="956">
        <f>G65+G66</f>
        <v>539.70000000000005</v>
      </c>
      <c r="H63" s="956">
        <f>H65+H66</f>
        <v>0</v>
      </c>
      <c r="I63" s="950">
        <f t="shared" si="0"/>
        <v>539.70000000000005</v>
      </c>
      <c r="J63" s="956">
        <f>J65+J66</f>
        <v>0</v>
      </c>
      <c r="K63" s="950">
        <f t="shared" si="1"/>
        <v>539.70000000000005</v>
      </c>
      <c r="L63" s="956">
        <f>L65+L66</f>
        <v>0</v>
      </c>
      <c r="M63" s="950">
        <f t="shared" si="2"/>
        <v>539.70000000000005</v>
      </c>
      <c r="N63" s="956">
        <f>N65+N66</f>
        <v>0</v>
      </c>
      <c r="O63" s="950">
        <f t="shared" si="3"/>
        <v>539.70000000000005</v>
      </c>
      <c r="P63" s="956">
        <f>P65+P66</f>
        <v>0</v>
      </c>
      <c r="Q63" s="950">
        <f t="shared" si="13"/>
        <v>539.70000000000005</v>
      </c>
      <c r="R63" s="956">
        <f t="shared" ref="R63:S63" si="15">R65+R66</f>
        <v>1947.4</v>
      </c>
      <c r="S63" s="956">
        <f t="shared" si="15"/>
        <v>1947.4</v>
      </c>
    </row>
    <row r="64" spans="1:19" hidden="1" x14ac:dyDescent="0.2">
      <c r="A64" s="312" t="s">
        <v>1042</v>
      </c>
      <c r="B64" s="299" t="s">
        <v>567</v>
      </c>
      <c r="C64" s="293">
        <v>3</v>
      </c>
      <c r="D64" s="293">
        <v>4</v>
      </c>
      <c r="E64" s="860">
        <v>13802</v>
      </c>
      <c r="F64" s="298">
        <v>242</v>
      </c>
      <c r="G64" s="956"/>
      <c r="H64" s="956"/>
      <c r="I64" s="950">
        <f t="shared" si="0"/>
        <v>0</v>
      </c>
      <c r="J64" s="956"/>
      <c r="K64" s="950">
        <f t="shared" si="1"/>
        <v>0</v>
      </c>
      <c r="L64" s="956"/>
      <c r="M64" s="950">
        <f t="shared" si="2"/>
        <v>0</v>
      </c>
      <c r="N64" s="956"/>
      <c r="O64" s="950">
        <f t="shared" si="3"/>
        <v>0</v>
      </c>
      <c r="P64" s="956"/>
      <c r="Q64" s="950">
        <f t="shared" si="13"/>
        <v>0</v>
      </c>
      <c r="R64" s="957"/>
      <c r="S64" s="957"/>
    </row>
    <row r="65" spans="1:19" x14ac:dyDescent="0.2">
      <c r="A65" s="312" t="s">
        <v>1042</v>
      </c>
      <c r="B65" s="299" t="s">
        <v>567</v>
      </c>
      <c r="C65" s="293">
        <v>3</v>
      </c>
      <c r="D65" s="293">
        <v>4</v>
      </c>
      <c r="E65" s="860">
        <v>13802</v>
      </c>
      <c r="F65" s="298">
        <v>242</v>
      </c>
      <c r="G65" s="956">
        <v>154</v>
      </c>
      <c r="H65" s="956"/>
      <c r="I65" s="950">
        <f t="shared" si="0"/>
        <v>154</v>
      </c>
      <c r="J65" s="956"/>
      <c r="K65" s="950">
        <f t="shared" si="1"/>
        <v>154</v>
      </c>
      <c r="L65" s="956"/>
      <c r="M65" s="950">
        <f t="shared" si="2"/>
        <v>154</v>
      </c>
      <c r="N65" s="956"/>
      <c r="O65" s="950">
        <f t="shared" si="3"/>
        <v>154</v>
      </c>
      <c r="P65" s="956"/>
      <c r="Q65" s="950">
        <f t="shared" si="13"/>
        <v>154</v>
      </c>
      <c r="R65" s="956">
        <v>346.4</v>
      </c>
      <c r="S65" s="956">
        <v>346.4</v>
      </c>
    </row>
    <row r="66" spans="1:19" x14ac:dyDescent="0.2">
      <c r="A66" s="312" t="s">
        <v>580</v>
      </c>
      <c r="B66" s="299" t="s">
        <v>567</v>
      </c>
      <c r="C66" s="293">
        <v>3</v>
      </c>
      <c r="D66" s="293">
        <v>4</v>
      </c>
      <c r="E66" s="860">
        <v>13802</v>
      </c>
      <c r="F66" s="298">
        <v>244</v>
      </c>
      <c r="G66" s="956">
        <v>385.7</v>
      </c>
      <c r="H66" s="956"/>
      <c r="I66" s="950">
        <f>SUM(G66:H66)</f>
        <v>385.7</v>
      </c>
      <c r="J66" s="956"/>
      <c r="K66" s="950">
        <f>SUM(I66:J66)</f>
        <v>385.7</v>
      </c>
      <c r="L66" s="956"/>
      <c r="M66" s="950">
        <f>SUM(K66:L66)</f>
        <v>385.7</v>
      </c>
      <c r="N66" s="956"/>
      <c r="O66" s="950">
        <f t="shared" si="3"/>
        <v>385.7</v>
      </c>
      <c r="P66" s="956"/>
      <c r="Q66" s="950">
        <f>SUM(O66:P66)</f>
        <v>385.7</v>
      </c>
      <c r="R66" s="957">
        <v>1601</v>
      </c>
      <c r="S66" s="957">
        <v>1601</v>
      </c>
    </row>
    <row r="67" spans="1:19" s="869" customFormat="1" x14ac:dyDescent="0.2">
      <c r="A67" s="361" t="s">
        <v>360</v>
      </c>
      <c r="B67" s="355" t="s">
        <v>567</v>
      </c>
      <c r="C67" s="362">
        <v>4</v>
      </c>
      <c r="D67" s="362" t="s">
        <v>358</v>
      </c>
      <c r="E67" s="858" t="s">
        <v>358</v>
      </c>
      <c r="F67" s="758" t="s">
        <v>358</v>
      </c>
      <c r="G67" s="954">
        <f>SUM(G68+G75)</f>
        <v>18666.5</v>
      </c>
      <c r="H67" s="954">
        <f>SUM(H68+H75)</f>
        <v>6358.1</v>
      </c>
      <c r="I67" s="950">
        <f t="shared" si="0"/>
        <v>25024.6</v>
      </c>
      <c r="J67" s="954">
        <f>SUM(J68+J75)</f>
        <v>-60</v>
      </c>
      <c r="K67" s="950">
        <f t="shared" ref="K67:K86" si="16">SUM(I67:J67)</f>
        <v>24964.6</v>
      </c>
      <c r="L67" s="954">
        <f>SUM(L68+L75)</f>
        <v>-11733.2</v>
      </c>
      <c r="M67" s="950">
        <f t="shared" ref="M67:M86" si="17">SUM(K67:L67)</f>
        <v>13231.399999999998</v>
      </c>
      <c r="N67" s="954">
        <f>SUM(N68+N75)</f>
        <v>0</v>
      </c>
      <c r="O67" s="950">
        <f t="shared" si="3"/>
        <v>13231.399999999998</v>
      </c>
      <c r="P67" s="954">
        <f>SUM(P68+P75)</f>
        <v>0</v>
      </c>
      <c r="Q67" s="950">
        <f t="shared" ref="Q67:Q86" si="18">SUM(O67:P67)</f>
        <v>13231.399999999998</v>
      </c>
      <c r="R67" s="955">
        <f>SUM(R68+R75)</f>
        <v>12227.9</v>
      </c>
      <c r="S67" s="955">
        <f>SUM(S68+S75)</f>
        <v>11581.9</v>
      </c>
    </row>
    <row r="68" spans="1:19" s="869" customFormat="1" x14ac:dyDescent="0.2">
      <c r="A68" s="361" t="s">
        <v>202</v>
      </c>
      <c r="B68" s="355" t="s">
        <v>567</v>
      </c>
      <c r="C68" s="362">
        <v>4</v>
      </c>
      <c r="D68" s="362">
        <v>5</v>
      </c>
      <c r="E68" s="858" t="s">
        <v>358</v>
      </c>
      <c r="F68" s="758" t="s">
        <v>358</v>
      </c>
      <c r="G68" s="954">
        <f>G72+G69</f>
        <v>9637.6</v>
      </c>
      <c r="H68" s="954">
        <f>H72+H69</f>
        <v>12058.1</v>
      </c>
      <c r="I68" s="950">
        <f t="shared" si="0"/>
        <v>21695.7</v>
      </c>
      <c r="J68" s="954">
        <f>J72+J69</f>
        <v>-60</v>
      </c>
      <c r="K68" s="950">
        <f t="shared" si="16"/>
        <v>21635.7</v>
      </c>
      <c r="L68" s="954">
        <f>L69+L72</f>
        <v>-11733.2</v>
      </c>
      <c r="M68" s="950">
        <f t="shared" si="17"/>
        <v>9902.5</v>
      </c>
      <c r="N68" s="954">
        <f>N69+N72</f>
        <v>0</v>
      </c>
      <c r="O68" s="950">
        <f t="shared" si="3"/>
        <v>9902.5</v>
      </c>
      <c r="P68" s="954">
        <f>P69+P72</f>
        <v>0</v>
      </c>
      <c r="Q68" s="950">
        <f t="shared" si="18"/>
        <v>9902.5</v>
      </c>
      <c r="R68" s="955">
        <f>R72</f>
        <v>8199</v>
      </c>
      <c r="S68" s="955">
        <f>S72</f>
        <v>7773</v>
      </c>
    </row>
    <row r="69" spans="1:19" s="869" customFormat="1" ht="25.5" x14ac:dyDescent="0.2">
      <c r="A69" s="361" t="s">
        <v>1290</v>
      </c>
      <c r="B69" s="355" t="s">
        <v>567</v>
      </c>
      <c r="C69" s="362">
        <v>4</v>
      </c>
      <c r="D69" s="362">
        <v>5</v>
      </c>
      <c r="E69" s="858">
        <v>2603700</v>
      </c>
      <c r="F69" s="758"/>
      <c r="G69" s="954">
        <f>G70</f>
        <v>0</v>
      </c>
      <c r="H69" s="954">
        <f>H70</f>
        <v>58.1</v>
      </c>
      <c r="I69" s="950">
        <f t="shared" si="0"/>
        <v>58.1</v>
      </c>
      <c r="J69" s="954">
        <f>J70</f>
        <v>0</v>
      </c>
      <c r="K69" s="950">
        <f t="shared" si="16"/>
        <v>58.1</v>
      </c>
      <c r="L69" s="954">
        <f>L70</f>
        <v>0</v>
      </c>
      <c r="M69" s="950">
        <f t="shared" si="17"/>
        <v>58.1</v>
      </c>
      <c r="N69" s="954">
        <f>N70</f>
        <v>0</v>
      </c>
      <c r="O69" s="950">
        <f t="shared" si="3"/>
        <v>58.1</v>
      </c>
      <c r="P69" s="954">
        <f>P70</f>
        <v>0</v>
      </c>
      <c r="Q69" s="950">
        <f t="shared" si="18"/>
        <v>58.1</v>
      </c>
      <c r="R69" s="955"/>
      <c r="S69" s="955"/>
    </row>
    <row r="70" spans="1:19" x14ac:dyDescent="0.2">
      <c r="A70" s="312" t="s">
        <v>579</v>
      </c>
      <c r="B70" s="299" t="s">
        <v>567</v>
      </c>
      <c r="C70" s="293">
        <v>4</v>
      </c>
      <c r="D70" s="293">
        <v>5</v>
      </c>
      <c r="E70" s="860">
        <v>2603700</v>
      </c>
      <c r="F70" s="298">
        <v>240</v>
      </c>
      <c r="G70" s="956">
        <f>G71</f>
        <v>0</v>
      </c>
      <c r="H70" s="956">
        <f>H71</f>
        <v>58.1</v>
      </c>
      <c r="I70" s="950">
        <f t="shared" si="0"/>
        <v>58.1</v>
      </c>
      <c r="J70" s="956">
        <f>J71</f>
        <v>0</v>
      </c>
      <c r="K70" s="950">
        <f t="shared" si="16"/>
        <v>58.1</v>
      </c>
      <c r="L70" s="956">
        <f>L71</f>
        <v>0</v>
      </c>
      <c r="M70" s="950">
        <f t="shared" si="17"/>
        <v>58.1</v>
      </c>
      <c r="N70" s="956">
        <f>N71</f>
        <v>0</v>
      </c>
      <c r="O70" s="950">
        <f t="shared" si="3"/>
        <v>58.1</v>
      </c>
      <c r="P70" s="956">
        <f>P71</f>
        <v>0</v>
      </c>
      <c r="Q70" s="950">
        <f t="shared" si="18"/>
        <v>58.1</v>
      </c>
      <c r="R70" s="958"/>
      <c r="S70" s="958"/>
    </row>
    <row r="71" spans="1:19" x14ac:dyDescent="0.2">
      <c r="A71" s="312" t="s">
        <v>580</v>
      </c>
      <c r="B71" s="299" t="s">
        <v>567</v>
      </c>
      <c r="C71" s="293">
        <v>4</v>
      </c>
      <c r="D71" s="293">
        <v>5</v>
      </c>
      <c r="E71" s="860">
        <v>2603700</v>
      </c>
      <c r="F71" s="298">
        <v>244</v>
      </c>
      <c r="G71" s="956"/>
      <c r="H71" s="956">
        <v>58.1</v>
      </c>
      <c r="I71" s="950">
        <f t="shared" si="0"/>
        <v>58.1</v>
      </c>
      <c r="J71" s="956"/>
      <c r="K71" s="950">
        <f t="shared" si="16"/>
        <v>58.1</v>
      </c>
      <c r="L71" s="956"/>
      <c r="M71" s="950">
        <f t="shared" si="17"/>
        <v>58.1</v>
      </c>
      <c r="N71" s="956"/>
      <c r="O71" s="950">
        <f t="shared" si="3"/>
        <v>58.1</v>
      </c>
      <c r="P71" s="956"/>
      <c r="Q71" s="950">
        <f t="shared" si="18"/>
        <v>58.1</v>
      </c>
      <c r="R71" s="958"/>
      <c r="S71" s="958"/>
    </row>
    <row r="72" spans="1:19" s="869" customFormat="1" ht="25.5" x14ac:dyDescent="0.2">
      <c r="A72" s="361" t="s">
        <v>586</v>
      </c>
      <c r="B72" s="355" t="s">
        <v>567</v>
      </c>
      <c r="C72" s="362">
        <v>4</v>
      </c>
      <c r="D72" s="362">
        <v>5</v>
      </c>
      <c r="E72" s="858">
        <v>5225700</v>
      </c>
      <c r="F72" s="758" t="s">
        <v>358</v>
      </c>
      <c r="G72" s="954">
        <f>G73</f>
        <v>9637.6</v>
      </c>
      <c r="H72" s="954">
        <f>H73</f>
        <v>12000</v>
      </c>
      <c r="I72" s="950">
        <f t="shared" si="0"/>
        <v>21637.599999999999</v>
      </c>
      <c r="J72" s="954">
        <f>J73</f>
        <v>-60</v>
      </c>
      <c r="K72" s="950">
        <f t="shared" si="16"/>
        <v>21577.599999999999</v>
      </c>
      <c r="L72" s="954">
        <f>L73</f>
        <v>-11733.2</v>
      </c>
      <c r="M72" s="950">
        <f t="shared" si="17"/>
        <v>9844.3999999999978</v>
      </c>
      <c r="N72" s="954">
        <f>N73</f>
        <v>0</v>
      </c>
      <c r="O72" s="950">
        <f t="shared" si="3"/>
        <v>9844.3999999999978</v>
      </c>
      <c r="P72" s="954">
        <f>P73</f>
        <v>0</v>
      </c>
      <c r="Q72" s="950">
        <f t="shared" si="18"/>
        <v>9844.3999999999978</v>
      </c>
      <c r="R72" s="955">
        <f t="shared" ref="R72:S73" si="19">R73</f>
        <v>8199</v>
      </c>
      <c r="S72" s="955">
        <f t="shared" si="19"/>
        <v>7773</v>
      </c>
    </row>
    <row r="73" spans="1:19" x14ac:dyDescent="0.2">
      <c r="A73" s="312" t="s">
        <v>564</v>
      </c>
      <c r="B73" s="299" t="s">
        <v>567</v>
      </c>
      <c r="C73" s="293">
        <v>4</v>
      </c>
      <c r="D73" s="293">
        <v>5</v>
      </c>
      <c r="E73" s="860">
        <v>5225700</v>
      </c>
      <c r="F73" s="298">
        <v>800</v>
      </c>
      <c r="G73" s="956">
        <f>SUM(G74)</f>
        <v>9637.6</v>
      </c>
      <c r="H73" s="956">
        <f>SUM(H74)</f>
        <v>12000</v>
      </c>
      <c r="I73" s="950">
        <f t="shared" si="0"/>
        <v>21637.599999999999</v>
      </c>
      <c r="J73" s="956">
        <f>SUM(J74)</f>
        <v>-60</v>
      </c>
      <c r="K73" s="950">
        <f t="shared" si="16"/>
        <v>21577.599999999999</v>
      </c>
      <c r="L73" s="956">
        <f>SUM(L74)</f>
        <v>-11733.2</v>
      </c>
      <c r="M73" s="950">
        <f t="shared" si="17"/>
        <v>9844.3999999999978</v>
      </c>
      <c r="N73" s="956">
        <f>SUM(N74)</f>
        <v>0</v>
      </c>
      <c r="O73" s="950">
        <f t="shared" si="3"/>
        <v>9844.3999999999978</v>
      </c>
      <c r="P73" s="956">
        <f>SUM(P74)</f>
        <v>0</v>
      </c>
      <c r="Q73" s="950">
        <f t="shared" si="18"/>
        <v>9844.3999999999978</v>
      </c>
      <c r="R73" s="958">
        <f t="shared" si="19"/>
        <v>8199</v>
      </c>
      <c r="S73" s="958">
        <f t="shared" si="19"/>
        <v>7773</v>
      </c>
    </row>
    <row r="74" spans="1:19" x14ac:dyDescent="0.2">
      <c r="A74" s="312" t="s">
        <v>1260</v>
      </c>
      <c r="B74" s="299" t="s">
        <v>567</v>
      </c>
      <c r="C74" s="293">
        <v>4</v>
      </c>
      <c r="D74" s="293">
        <v>5</v>
      </c>
      <c r="E74" s="860">
        <v>5225700</v>
      </c>
      <c r="F74" s="298">
        <v>810</v>
      </c>
      <c r="G74" s="956">
        <v>9637.6</v>
      </c>
      <c r="H74" s="956">
        <v>12000</v>
      </c>
      <c r="I74" s="950">
        <f t="shared" si="0"/>
        <v>21637.599999999999</v>
      </c>
      <c r="J74" s="956">
        <v>-60</v>
      </c>
      <c r="K74" s="950">
        <f t="shared" si="16"/>
        <v>21577.599999999999</v>
      </c>
      <c r="L74" s="956">
        <v>-11733.2</v>
      </c>
      <c r="M74" s="950">
        <f t="shared" si="17"/>
        <v>9844.3999999999978</v>
      </c>
      <c r="N74" s="956"/>
      <c r="O74" s="950">
        <f t="shared" si="3"/>
        <v>9844.3999999999978</v>
      </c>
      <c r="P74" s="956"/>
      <c r="Q74" s="950">
        <f t="shared" si="18"/>
        <v>9844.3999999999978</v>
      </c>
      <c r="R74" s="957">
        <v>8199</v>
      </c>
      <c r="S74" s="957">
        <v>7773</v>
      </c>
    </row>
    <row r="75" spans="1:19" s="869" customFormat="1" x14ac:dyDescent="0.2">
      <c r="A75" s="361" t="s">
        <v>212</v>
      </c>
      <c r="B75" s="355" t="s">
        <v>567</v>
      </c>
      <c r="C75" s="362">
        <v>4</v>
      </c>
      <c r="D75" s="362">
        <v>12</v>
      </c>
      <c r="E75" s="858" t="s">
        <v>358</v>
      </c>
      <c r="F75" s="758" t="s">
        <v>358</v>
      </c>
      <c r="G75" s="954">
        <f>G76+G83</f>
        <v>9028.9</v>
      </c>
      <c r="H75" s="954">
        <f>H76+H83</f>
        <v>-5700</v>
      </c>
      <c r="I75" s="950">
        <f t="shared" si="0"/>
        <v>3328.8999999999996</v>
      </c>
      <c r="J75" s="954">
        <f>J76+J83</f>
        <v>0</v>
      </c>
      <c r="K75" s="950">
        <f t="shared" si="16"/>
        <v>3328.8999999999996</v>
      </c>
      <c r="L75" s="954">
        <f>L76+L83</f>
        <v>0</v>
      </c>
      <c r="M75" s="950">
        <f t="shared" si="17"/>
        <v>3328.8999999999996</v>
      </c>
      <c r="N75" s="954">
        <f>N76+N83</f>
        <v>0</v>
      </c>
      <c r="O75" s="950">
        <f t="shared" si="3"/>
        <v>3328.8999999999996</v>
      </c>
      <c r="P75" s="954">
        <f>P76+P83</f>
        <v>0</v>
      </c>
      <c r="Q75" s="950">
        <f t="shared" si="18"/>
        <v>3328.8999999999996</v>
      </c>
      <c r="R75" s="954">
        <f t="shared" ref="R75:S75" si="20">R76+R83</f>
        <v>4028.9</v>
      </c>
      <c r="S75" s="954">
        <f t="shared" si="20"/>
        <v>3808.9</v>
      </c>
    </row>
    <row r="76" spans="1:19" s="869" customFormat="1" ht="25.5" x14ac:dyDescent="0.2">
      <c r="A76" s="361" t="s">
        <v>591</v>
      </c>
      <c r="B76" s="355" t="s">
        <v>567</v>
      </c>
      <c r="C76" s="362">
        <v>4</v>
      </c>
      <c r="D76" s="362">
        <v>12</v>
      </c>
      <c r="E76" s="858">
        <v>20400</v>
      </c>
      <c r="F76" s="758" t="s">
        <v>358</v>
      </c>
      <c r="G76" s="954">
        <f>G77+G80</f>
        <v>3328.9</v>
      </c>
      <c r="H76" s="954">
        <f>H77+H80</f>
        <v>0</v>
      </c>
      <c r="I76" s="950">
        <f t="shared" si="0"/>
        <v>3328.9</v>
      </c>
      <c r="J76" s="954">
        <f>J77+J80</f>
        <v>0</v>
      </c>
      <c r="K76" s="950">
        <f t="shared" si="16"/>
        <v>3328.9</v>
      </c>
      <c r="L76" s="954">
        <f>L77+L80</f>
        <v>0</v>
      </c>
      <c r="M76" s="950">
        <f t="shared" si="17"/>
        <v>3328.9</v>
      </c>
      <c r="N76" s="954">
        <f>N77+N80</f>
        <v>0</v>
      </c>
      <c r="O76" s="950">
        <f t="shared" ref="O76:O139" si="21">M76+N76</f>
        <v>3328.9</v>
      </c>
      <c r="P76" s="954">
        <f>P77+P80</f>
        <v>0</v>
      </c>
      <c r="Q76" s="950">
        <f t="shared" si="18"/>
        <v>3328.9</v>
      </c>
      <c r="R76" s="955">
        <f>R77+R80</f>
        <v>3328.9</v>
      </c>
      <c r="S76" s="955">
        <f>S77+S80</f>
        <v>3328.9</v>
      </c>
    </row>
    <row r="77" spans="1:19" x14ac:dyDescent="0.2">
      <c r="A77" s="312" t="s">
        <v>956</v>
      </c>
      <c r="B77" s="299" t="s">
        <v>567</v>
      </c>
      <c r="C77" s="293">
        <v>4</v>
      </c>
      <c r="D77" s="293">
        <v>12</v>
      </c>
      <c r="E77" s="860">
        <v>20400</v>
      </c>
      <c r="F77" s="298">
        <v>120</v>
      </c>
      <c r="G77" s="956">
        <f>SUM(G78:G79)</f>
        <v>2407.6</v>
      </c>
      <c r="H77" s="956">
        <f>SUM(H78:H79)</f>
        <v>0</v>
      </c>
      <c r="I77" s="950">
        <f t="shared" si="0"/>
        <v>2407.6</v>
      </c>
      <c r="J77" s="956">
        <f>SUM(J78:J79)</f>
        <v>0</v>
      </c>
      <c r="K77" s="950">
        <f t="shared" si="16"/>
        <v>2407.6</v>
      </c>
      <c r="L77" s="956">
        <f>SUM(L78:L79)</f>
        <v>0</v>
      </c>
      <c r="M77" s="950">
        <f t="shared" si="17"/>
        <v>2407.6</v>
      </c>
      <c r="N77" s="956">
        <f>SUM(N78:N79)</f>
        <v>0</v>
      </c>
      <c r="O77" s="950">
        <f t="shared" si="21"/>
        <v>2407.6</v>
      </c>
      <c r="P77" s="956">
        <f>SUM(P78:P79)</f>
        <v>0</v>
      </c>
      <c r="Q77" s="950">
        <f t="shared" si="18"/>
        <v>2407.6</v>
      </c>
      <c r="R77" s="956">
        <f t="shared" ref="R77:S77" si="22">SUM(R78:R79)</f>
        <v>2318.6</v>
      </c>
      <c r="S77" s="956">
        <f t="shared" si="22"/>
        <v>2318.6</v>
      </c>
    </row>
    <row r="78" spans="1:19" x14ac:dyDescent="0.2">
      <c r="A78" s="312" t="s">
        <v>559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121</v>
      </c>
      <c r="G78" s="956">
        <v>2218.6</v>
      </c>
      <c r="H78" s="956"/>
      <c r="I78" s="950">
        <f t="shared" si="0"/>
        <v>2218.6</v>
      </c>
      <c r="J78" s="956"/>
      <c r="K78" s="950">
        <f t="shared" si="16"/>
        <v>2218.6</v>
      </c>
      <c r="L78" s="956"/>
      <c r="M78" s="950">
        <f t="shared" si="17"/>
        <v>2218.6</v>
      </c>
      <c r="N78" s="956"/>
      <c r="O78" s="950">
        <f t="shared" si="21"/>
        <v>2218.6</v>
      </c>
      <c r="P78" s="956"/>
      <c r="Q78" s="950">
        <f t="shared" si="18"/>
        <v>2218.6</v>
      </c>
      <c r="R78" s="956">
        <v>2218.6</v>
      </c>
      <c r="S78" s="956">
        <v>2218.6</v>
      </c>
    </row>
    <row r="79" spans="1:19" x14ac:dyDescent="0.2">
      <c r="A79" s="312" t="s">
        <v>560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122</v>
      </c>
      <c r="G79" s="956">
        <v>189</v>
      </c>
      <c r="H79" s="956"/>
      <c r="I79" s="950">
        <f t="shared" si="0"/>
        <v>189</v>
      </c>
      <c r="J79" s="956"/>
      <c r="K79" s="950">
        <f t="shared" si="16"/>
        <v>189</v>
      </c>
      <c r="L79" s="956"/>
      <c r="M79" s="950">
        <f t="shared" si="17"/>
        <v>189</v>
      </c>
      <c r="N79" s="956"/>
      <c r="O79" s="950">
        <f t="shared" si="21"/>
        <v>189</v>
      </c>
      <c r="P79" s="956"/>
      <c r="Q79" s="950">
        <f t="shared" si="18"/>
        <v>189</v>
      </c>
      <c r="R79" s="956">
        <v>100</v>
      </c>
      <c r="S79" s="956">
        <v>100</v>
      </c>
    </row>
    <row r="80" spans="1:19" x14ac:dyDescent="0.2">
      <c r="A80" s="312" t="s">
        <v>579</v>
      </c>
      <c r="B80" s="299" t="s">
        <v>567</v>
      </c>
      <c r="C80" s="293">
        <v>4</v>
      </c>
      <c r="D80" s="293">
        <v>12</v>
      </c>
      <c r="E80" s="860">
        <v>20400</v>
      </c>
      <c r="F80" s="298">
        <v>240</v>
      </c>
      <c r="G80" s="956">
        <f>G81+G82</f>
        <v>921.30000000000007</v>
      </c>
      <c r="H80" s="956">
        <f>H81+H82</f>
        <v>0</v>
      </c>
      <c r="I80" s="950">
        <f t="shared" si="0"/>
        <v>921.30000000000007</v>
      </c>
      <c r="J80" s="956">
        <f>J81+J82</f>
        <v>0</v>
      </c>
      <c r="K80" s="950">
        <f t="shared" si="16"/>
        <v>921.30000000000007</v>
      </c>
      <c r="L80" s="956">
        <f>L81+L82</f>
        <v>0</v>
      </c>
      <c r="M80" s="950">
        <f t="shared" si="17"/>
        <v>921.30000000000007</v>
      </c>
      <c r="N80" s="956">
        <f>N81+N82</f>
        <v>0</v>
      </c>
      <c r="O80" s="950">
        <f t="shared" si="21"/>
        <v>921.30000000000007</v>
      </c>
      <c r="P80" s="956">
        <f>P81+P82</f>
        <v>0</v>
      </c>
      <c r="Q80" s="950">
        <f t="shared" si="18"/>
        <v>921.30000000000007</v>
      </c>
      <c r="R80" s="956">
        <f t="shared" ref="R80:S80" si="23">R81+R82</f>
        <v>1010.3000000000001</v>
      </c>
      <c r="S80" s="956">
        <f t="shared" si="23"/>
        <v>1010.3000000000001</v>
      </c>
    </row>
    <row r="81" spans="1:19" x14ac:dyDescent="0.2">
      <c r="A81" s="312" t="s">
        <v>1042</v>
      </c>
      <c r="B81" s="299" t="s">
        <v>567</v>
      </c>
      <c r="C81" s="293">
        <v>4</v>
      </c>
      <c r="D81" s="293">
        <v>12</v>
      </c>
      <c r="E81" s="860">
        <v>20400</v>
      </c>
      <c r="F81" s="298">
        <v>242</v>
      </c>
      <c r="G81" s="956">
        <v>291.60000000000002</v>
      </c>
      <c r="H81" s="956"/>
      <c r="I81" s="950">
        <f t="shared" si="0"/>
        <v>291.60000000000002</v>
      </c>
      <c r="J81" s="956"/>
      <c r="K81" s="950">
        <f t="shared" si="16"/>
        <v>291.60000000000002</v>
      </c>
      <c r="L81" s="956"/>
      <c r="M81" s="950">
        <f t="shared" si="17"/>
        <v>291.60000000000002</v>
      </c>
      <c r="N81" s="956"/>
      <c r="O81" s="950">
        <f t="shared" si="21"/>
        <v>291.60000000000002</v>
      </c>
      <c r="P81" s="956"/>
      <c r="Q81" s="950">
        <f t="shared" si="18"/>
        <v>291.60000000000002</v>
      </c>
      <c r="R81" s="956">
        <v>226.6</v>
      </c>
      <c r="S81" s="956">
        <v>226.6</v>
      </c>
    </row>
    <row r="82" spans="1:19" x14ac:dyDescent="0.2">
      <c r="A82" s="312" t="s">
        <v>580</v>
      </c>
      <c r="B82" s="299" t="s">
        <v>567</v>
      </c>
      <c r="C82" s="293">
        <v>4</v>
      </c>
      <c r="D82" s="293">
        <v>12</v>
      </c>
      <c r="E82" s="860">
        <v>20400</v>
      </c>
      <c r="F82" s="298">
        <v>244</v>
      </c>
      <c r="G82" s="956">
        <v>629.70000000000005</v>
      </c>
      <c r="H82" s="956"/>
      <c r="I82" s="950">
        <f t="shared" si="0"/>
        <v>629.70000000000005</v>
      </c>
      <c r="J82" s="956"/>
      <c r="K82" s="950">
        <f t="shared" si="16"/>
        <v>629.70000000000005</v>
      </c>
      <c r="L82" s="956"/>
      <c r="M82" s="950">
        <f t="shared" si="17"/>
        <v>629.70000000000005</v>
      </c>
      <c r="N82" s="956"/>
      <c r="O82" s="950">
        <f t="shared" si="21"/>
        <v>629.70000000000005</v>
      </c>
      <c r="P82" s="956"/>
      <c r="Q82" s="950">
        <f t="shared" si="18"/>
        <v>629.70000000000005</v>
      </c>
      <c r="R82" s="956">
        <v>783.7</v>
      </c>
      <c r="S82" s="956">
        <v>783.7</v>
      </c>
    </row>
    <row r="83" spans="1:19" s="869" customFormat="1" ht="25.5" x14ac:dyDescent="0.2">
      <c r="A83" s="361" t="s">
        <v>586</v>
      </c>
      <c r="B83" s="355" t="s">
        <v>567</v>
      </c>
      <c r="C83" s="362">
        <v>4</v>
      </c>
      <c r="D83" s="362">
        <v>12</v>
      </c>
      <c r="E83" s="858">
        <v>5225700</v>
      </c>
      <c r="F83" s="758" t="s">
        <v>358</v>
      </c>
      <c r="G83" s="954">
        <f>G84</f>
        <v>5700</v>
      </c>
      <c r="H83" s="954">
        <f>H84</f>
        <v>-5700</v>
      </c>
      <c r="I83" s="950">
        <f t="shared" si="0"/>
        <v>0</v>
      </c>
      <c r="J83" s="954">
        <f>J84</f>
        <v>0</v>
      </c>
      <c r="K83" s="950">
        <f t="shared" si="16"/>
        <v>0</v>
      </c>
      <c r="L83" s="954">
        <f>L84</f>
        <v>0</v>
      </c>
      <c r="M83" s="950">
        <f t="shared" si="17"/>
        <v>0</v>
      </c>
      <c r="N83" s="954">
        <f>N84</f>
        <v>0</v>
      </c>
      <c r="O83" s="950">
        <f t="shared" si="21"/>
        <v>0</v>
      </c>
      <c r="P83" s="954">
        <f>P84</f>
        <v>0</v>
      </c>
      <c r="Q83" s="950">
        <f t="shared" si="18"/>
        <v>0</v>
      </c>
      <c r="R83" s="955">
        <f t="shared" ref="R83:S84" si="24">R84</f>
        <v>700</v>
      </c>
      <c r="S83" s="955">
        <f t="shared" si="24"/>
        <v>480</v>
      </c>
    </row>
    <row r="84" spans="1:19" x14ac:dyDescent="0.2">
      <c r="A84" s="312" t="s">
        <v>564</v>
      </c>
      <c r="B84" s="299" t="s">
        <v>567</v>
      </c>
      <c r="C84" s="293">
        <v>4</v>
      </c>
      <c r="D84" s="293">
        <v>12</v>
      </c>
      <c r="E84" s="860">
        <v>5225700</v>
      </c>
      <c r="F84" s="298">
        <v>800</v>
      </c>
      <c r="G84" s="956">
        <f>SUM(G85)</f>
        <v>5700</v>
      </c>
      <c r="H84" s="956">
        <f>SUM(H85)</f>
        <v>-5700</v>
      </c>
      <c r="I84" s="950">
        <f t="shared" si="0"/>
        <v>0</v>
      </c>
      <c r="J84" s="956">
        <f>SUM(J85)</f>
        <v>0</v>
      </c>
      <c r="K84" s="950">
        <f t="shared" si="16"/>
        <v>0</v>
      </c>
      <c r="L84" s="956">
        <f>SUM(L85)</f>
        <v>0</v>
      </c>
      <c r="M84" s="950">
        <f t="shared" si="17"/>
        <v>0</v>
      </c>
      <c r="N84" s="956">
        <f>SUM(N85)</f>
        <v>0</v>
      </c>
      <c r="O84" s="950">
        <f t="shared" si="21"/>
        <v>0</v>
      </c>
      <c r="P84" s="956">
        <f>SUM(P85)</f>
        <v>0</v>
      </c>
      <c r="Q84" s="950">
        <f t="shared" si="18"/>
        <v>0</v>
      </c>
      <c r="R84" s="958">
        <f t="shared" si="24"/>
        <v>700</v>
      </c>
      <c r="S84" s="958">
        <f t="shared" si="24"/>
        <v>480</v>
      </c>
    </row>
    <row r="85" spans="1:19" x14ac:dyDescent="0.2">
      <c r="A85" s="312" t="s">
        <v>1261</v>
      </c>
      <c r="B85" s="299" t="s">
        <v>567</v>
      </c>
      <c r="C85" s="293">
        <v>4</v>
      </c>
      <c r="D85" s="293">
        <v>12</v>
      </c>
      <c r="E85" s="860">
        <v>5225702</v>
      </c>
      <c r="F85" s="298">
        <v>810</v>
      </c>
      <c r="G85" s="956">
        <v>5700</v>
      </c>
      <c r="H85" s="956">
        <v>-5700</v>
      </c>
      <c r="I85" s="950">
        <f t="shared" si="0"/>
        <v>0</v>
      </c>
      <c r="J85" s="956"/>
      <c r="K85" s="950">
        <f t="shared" si="16"/>
        <v>0</v>
      </c>
      <c r="L85" s="956"/>
      <c r="M85" s="950">
        <f t="shared" si="17"/>
        <v>0</v>
      </c>
      <c r="N85" s="956"/>
      <c r="O85" s="950">
        <f t="shared" si="21"/>
        <v>0</v>
      </c>
      <c r="P85" s="956"/>
      <c r="Q85" s="950">
        <f t="shared" si="18"/>
        <v>0</v>
      </c>
      <c r="R85" s="957">
        <v>700</v>
      </c>
      <c r="S85" s="957">
        <v>480</v>
      </c>
    </row>
    <row r="86" spans="1:19" s="869" customFormat="1" x14ac:dyDescent="0.2">
      <c r="A86" s="361" t="s">
        <v>252</v>
      </c>
      <c r="B86" s="355" t="s">
        <v>567</v>
      </c>
      <c r="C86" s="362">
        <v>7</v>
      </c>
      <c r="D86" s="362"/>
      <c r="E86" s="858"/>
      <c r="F86" s="758"/>
      <c r="G86" s="954">
        <f t="shared" ref="G86:P88" si="25">G87</f>
        <v>0</v>
      </c>
      <c r="H86" s="954">
        <f t="shared" si="25"/>
        <v>2787</v>
      </c>
      <c r="I86" s="950">
        <f t="shared" si="0"/>
        <v>2787</v>
      </c>
      <c r="J86" s="954">
        <f t="shared" si="25"/>
        <v>0</v>
      </c>
      <c r="K86" s="950">
        <f t="shared" si="16"/>
        <v>2787</v>
      </c>
      <c r="L86" s="954">
        <f t="shared" si="25"/>
        <v>0</v>
      </c>
      <c r="M86" s="950">
        <f t="shared" si="17"/>
        <v>2787</v>
      </c>
      <c r="N86" s="954">
        <f t="shared" si="25"/>
        <v>0</v>
      </c>
      <c r="O86" s="950">
        <f t="shared" si="21"/>
        <v>2787</v>
      </c>
      <c r="P86" s="954">
        <f t="shared" si="25"/>
        <v>0</v>
      </c>
      <c r="Q86" s="950">
        <f t="shared" si="18"/>
        <v>2787</v>
      </c>
      <c r="R86" s="959"/>
      <c r="S86" s="959"/>
    </row>
    <row r="87" spans="1:19" s="869" customFormat="1" x14ac:dyDescent="0.2">
      <c r="A87" s="361" t="s">
        <v>791</v>
      </c>
      <c r="B87" s="355" t="s">
        <v>567</v>
      </c>
      <c r="C87" s="362">
        <v>7</v>
      </c>
      <c r="D87" s="362">
        <v>7</v>
      </c>
      <c r="E87" s="858"/>
      <c r="F87" s="758"/>
      <c r="G87" s="954">
        <f t="shared" si="25"/>
        <v>0</v>
      </c>
      <c r="H87" s="954">
        <f t="shared" si="25"/>
        <v>2787</v>
      </c>
      <c r="I87" s="950">
        <f t="shared" ref="I87:I89" si="26">SUM(G87:H87)</f>
        <v>2787</v>
      </c>
      <c r="J87" s="954">
        <f t="shared" si="25"/>
        <v>0</v>
      </c>
      <c r="K87" s="950">
        <f t="shared" ref="K87:K91" si="27">SUM(I87:J87)</f>
        <v>2787</v>
      </c>
      <c r="L87" s="954">
        <f t="shared" si="25"/>
        <v>0</v>
      </c>
      <c r="M87" s="950">
        <f t="shared" ref="M87:M91" si="28">SUM(K87:L87)</f>
        <v>2787</v>
      </c>
      <c r="N87" s="954">
        <f t="shared" si="25"/>
        <v>0</v>
      </c>
      <c r="O87" s="950">
        <f t="shared" si="21"/>
        <v>2787</v>
      </c>
      <c r="P87" s="954">
        <f t="shared" si="25"/>
        <v>0</v>
      </c>
      <c r="Q87" s="950">
        <f t="shared" ref="Q87:Q91" si="29">SUM(O87:P87)</f>
        <v>2787</v>
      </c>
      <c r="R87" s="959"/>
      <c r="S87" s="959"/>
    </row>
    <row r="88" spans="1:19" x14ac:dyDescent="0.2">
      <c r="A88" s="312" t="s">
        <v>598</v>
      </c>
      <c r="B88" s="299" t="s">
        <v>567</v>
      </c>
      <c r="C88" s="293">
        <v>7</v>
      </c>
      <c r="D88" s="293">
        <v>7</v>
      </c>
      <c r="E88" s="860">
        <v>4320200</v>
      </c>
      <c r="F88" s="298">
        <v>620</v>
      </c>
      <c r="G88" s="956">
        <f t="shared" si="25"/>
        <v>0</v>
      </c>
      <c r="H88" s="956">
        <f t="shared" si="25"/>
        <v>2787</v>
      </c>
      <c r="I88" s="950">
        <f t="shared" si="26"/>
        <v>2787</v>
      </c>
      <c r="J88" s="956">
        <f t="shared" si="25"/>
        <v>0</v>
      </c>
      <c r="K88" s="950">
        <f t="shared" si="27"/>
        <v>2787</v>
      </c>
      <c r="L88" s="956">
        <f t="shared" si="25"/>
        <v>0</v>
      </c>
      <c r="M88" s="950">
        <f t="shared" si="28"/>
        <v>2787</v>
      </c>
      <c r="N88" s="956">
        <f t="shared" si="25"/>
        <v>0</v>
      </c>
      <c r="O88" s="950">
        <f t="shared" si="21"/>
        <v>2787</v>
      </c>
      <c r="P88" s="956">
        <f t="shared" si="25"/>
        <v>0</v>
      </c>
      <c r="Q88" s="950">
        <f t="shared" si="29"/>
        <v>2787</v>
      </c>
      <c r="R88" s="957"/>
      <c r="S88" s="957"/>
    </row>
    <row r="89" spans="1:19" x14ac:dyDescent="0.2">
      <c r="A89" s="312" t="s">
        <v>600</v>
      </c>
      <c r="B89" s="299" t="s">
        <v>567</v>
      </c>
      <c r="C89" s="293">
        <v>7</v>
      </c>
      <c r="D89" s="293">
        <v>7</v>
      </c>
      <c r="E89" s="860">
        <v>4320200</v>
      </c>
      <c r="F89" s="298">
        <v>622</v>
      </c>
      <c r="G89" s="956"/>
      <c r="H89" s="956">
        <v>2787</v>
      </c>
      <c r="I89" s="950">
        <f t="shared" si="26"/>
        <v>2787</v>
      </c>
      <c r="J89" s="956"/>
      <c r="K89" s="950">
        <f t="shared" si="27"/>
        <v>2787</v>
      </c>
      <c r="L89" s="956"/>
      <c r="M89" s="950">
        <f t="shared" si="28"/>
        <v>2787</v>
      </c>
      <c r="N89" s="956"/>
      <c r="O89" s="950">
        <f t="shared" si="21"/>
        <v>2787</v>
      </c>
      <c r="P89" s="956"/>
      <c r="Q89" s="950">
        <f t="shared" si="29"/>
        <v>2787</v>
      </c>
      <c r="R89" s="957"/>
      <c r="S89" s="957"/>
    </row>
    <row r="90" spans="1:19" s="869" customFormat="1" x14ac:dyDescent="0.2">
      <c r="A90" s="361" t="s">
        <v>366</v>
      </c>
      <c r="B90" s="355" t="s">
        <v>567</v>
      </c>
      <c r="C90" s="362">
        <v>9</v>
      </c>
      <c r="D90" s="362" t="s">
        <v>358</v>
      </c>
      <c r="E90" s="858" t="s">
        <v>358</v>
      </c>
      <c r="F90" s="758" t="s">
        <v>358</v>
      </c>
      <c r="G90" s="954">
        <f>G91+G108</f>
        <v>90940</v>
      </c>
      <c r="H90" s="954">
        <f>H91+H108</f>
        <v>0</v>
      </c>
      <c r="I90" s="950">
        <f t="shared" ref="I90:I155" si="30">SUM(G90:H90)</f>
        <v>90940</v>
      </c>
      <c r="J90" s="954">
        <f>J91+J108</f>
        <v>0</v>
      </c>
      <c r="K90" s="950">
        <f t="shared" si="27"/>
        <v>90940</v>
      </c>
      <c r="L90" s="954">
        <f>L91+L108</f>
        <v>0</v>
      </c>
      <c r="M90" s="950">
        <f t="shared" si="28"/>
        <v>90940</v>
      </c>
      <c r="N90" s="954">
        <f>N91+N108</f>
        <v>0</v>
      </c>
      <c r="O90" s="950">
        <f t="shared" si="21"/>
        <v>90940</v>
      </c>
      <c r="P90" s="954">
        <f>P91+P108</f>
        <v>0</v>
      </c>
      <c r="Q90" s="950">
        <f t="shared" si="29"/>
        <v>90940</v>
      </c>
      <c r="R90" s="955">
        <f>R91+R108</f>
        <v>95118.9</v>
      </c>
      <c r="S90" s="955">
        <f>S91+S108</f>
        <v>101163.59999999999</v>
      </c>
    </row>
    <row r="91" spans="1:19" s="869" customFormat="1" ht="42" customHeight="1" x14ac:dyDescent="0.2">
      <c r="A91" s="361" t="s">
        <v>1257</v>
      </c>
      <c r="B91" s="355" t="s">
        <v>567</v>
      </c>
      <c r="C91" s="362">
        <v>9</v>
      </c>
      <c r="D91" s="362"/>
      <c r="E91" s="858"/>
      <c r="F91" s="758"/>
      <c r="G91" s="954">
        <f>SUM(G92+G96+G101)</f>
        <v>90940</v>
      </c>
      <c r="H91" s="954">
        <f>SUM(H92+H96+H101)</f>
        <v>0</v>
      </c>
      <c r="I91" s="950">
        <f t="shared" si="30"/>
        <v>90940</v>
      </c>
      <c r="J91" s="954">
        <f>SUM(J92+J96+J101)</f>
        <v>0</v>
      </c>
      <c r="K91" s="950">
        <f t="shared" si="27"/>
        <v>90940</v>
      </c>
      <c r="L91" s="954">
        <f>SUM(L92+L96+L101)</f>
        <v>0</v>
      </c>
      <c r="M91" s="950">
        <f t="shared" si="28"/>
        <v>90940</v>
      </c>
      <c r="N91" s="954">
        <f>SUM(N92+N96+N101)</f>
        <v>0</v>
      </c>
      <c r="O91" s="950">
        <f t="shared" si="21"/>
        <v>90940</v>
      </c>
      <c r="P91" s="954">
        <f>SUM(P92+P96+P101)</f>
        <v>0</v>
      </c>
      <c r="Q91" s="950">
        <f t="shared" si="29"/>
        <v>90940</v>
      </c>
      <c r="R91" s="955">
        <f>SUM(R92+R96+R101)</f>
        <v>95118.9</v>
      </c>
      <c r="S91" s="955">
        <f>SUM(S92+S96+S101)</f>
        <v>101163.59999999999</v>
      </c>
    </row>
    <row r="92" spans="1:19" s="869" customFormat="1" x14ac:dyDescent="0.2">
      <c r="A92" s="361" t="s">
        <v>291</v>
      </c>
      <c r="B92" s="355" t="s">
        <v>567</v>
      </c>
      <c r="C92" s="362">
        <v>9</v>
      </c>
      <c r="D92" s="362">
        <v>1</v>
      </c>
      <c r="E92" s="858"/>
      <c r="F92" s="758"/>
      <c r="G92" s="954">
        <f>G93</f>
        <v>83048.100000000006</v>
      </c>
      <c r="H92" s="954">
        <f>H93</f>
        <v>0</v>
      </c>
      <c r="I92" s="950">
        <f>SUM(G92:H92)</f>
        <v>83048.100000000006</v>
      </c>
      <c r="J92" s="954">
        <f>J93</f>
        <v>0</v>
      </c>
      <c r="K92" s="950">
        <f>SUM(I92:J92)</f>
        <v>83048.100000000006</v>
      </c>
      <c r="L92" s="954">
        <f>L93</f>
        <v>0</v>
      </c>
      <c r="M92" s="950">
        <f>SUM(K92:L92)</f>
        <v>83048.100000000006</v>
      </c>
      <c r="N92" s="954">
        <f>N93</f>
        <v>0</v>
      </c>
      <c r="O92" s="950">
        <f t="shared" si="21"/>
        <v>83048.100000000006</v>
      </c>
      <c r="P92" s="954">
        <f>P93</f>
        <v>0</v>
      </c>
      <c r="Q92" s="950">
        <f>SUM(O92:P92)</f>
        <v>83048.100000000006</v>
      </c>
      <c r="R92" s="955">
        <f>R93</f>
        <v>87096</v>
      </c>
      <c r="S92" s="955">
        <f>S93</f>
        <v>93001</v>
      </c>
    </row>
    <row r="93" spans="1:19" x14ac:dyDescent="0.2">
      <c r="A93" s="312" t="s">
        <v>582</v>
      </c>
      <c r="B93" s="299" t="s">
        <v>567</v>
      </c>
      <c r="C93" s="293">
        <v>9</v>
      </c>
      <c r="D93" s="293">
        <v>1</v>
      </c>
      <c r="E93" s="860">
        <v>4709900</v>
      </c>
      <c r="F93" s="298">
        <v>610</v>
      </c>
      <c r="G93" s="956">
        <f>G94+G95</f>
        <v>83048.100000000006</v>
      </c>
      <c r="H93" s="956">
        <f>SUM(H94:H95)</f>
        <v>0</v>
      </c>
      <c r="I93" s="950">
        <f>SUM(G93:H93)</f>
        <v>83048.100000000006</v>
      </c>
      <c r="J93" s="956">
        <f>SUM(J94:J95)</f>
        <v>0</v>
      </c>
      <c r="K93" s="950">
        <f>SUM(I93:J93)</f>
        <v>83048.100000000006</v>
      </c>
      <c r="L93" s="956">
        <f>SUM(L94:L95)</f>
        <v>0</v>
      </c>
      <c r="M93" s="950">
        <f>SUM(K93:L93)</f>
        <v>83048.100000000006</v>
      </c>
      <c r="N93" s="956">
        <f>SUM(N94:N95)</f>
        <v>0</v>
      </c>
      <c r="O93" s="950">
        <f t="shared" si="21"/>
        <v>83048.100000000006</v>
      </c>
      <c r="P93" s="956">
        <f>SUM(P94:P95)</f>
        <v>0</v>
      </c>
      <c r="Q93" s="950">
        <f>SUM(O93:P93)</f>
        <v>83048.100000000006</v>
      </c>
      <c r="R93" s="958">
        <f>R94+R95</f>
        <v>87096</v>
      </c>
      <c r="S93" s="958">
        <f>S94+S95</f>
        <v>93001</v>
      </c>
    </row>
    <row r="94" spans="1:19" ht="25.5" x14ac:dyDescent="0.2">
      <c r="A94" s="312" t="s">
        <v>590</v>
      </c>
      <c r="B94" s="299" t="s">
        <v>567</v>
      </c>
      <c r="C94" s="293">
        <v>9</v>
      </c>
      <c r="D94" s="293">
        <v>1</v>
      </c>
      <c r="E94" s="860">
        <v>4709900</v>
      </c>
      <c r="F94" s="298">
        <v>611</v>
      </c>
      <c r="G94" s="956">
        <v>76622.5</v>
      </c>
      <c r="H94" s="956"/>
      <c r="I94" s="950">
        <f t="shared" si="30"/>
        <v>76622.5</v>
      </c>
      <c r="J94" s="956"/>
      <c r="K94" s="950">
        <f t="shared" ref="K94:K115" si="31">SUM(I94:J94)</f>
        <v>76622.5</v>
      </c>
      <c r="L94" s="956"/>
      <c r="M94" s="950">
        <f t="shared" ref="M94:M115" si="32">SUM(K94:L94)</f>
        <v>76622.5</v>
      </c>
      <c r="N94" s="956"/>
      <c r="O94" s="950">
        <f t="shared" si="21"/>
        <v>76622.5</v>
      </c>
      <c r="P94" s="956"/>
      <c r="Q94" s="950">
        <f t="shared" ref="Q94:Q115" si="33">SUM(O94:P94)</f>
        <v>76622.5</v>
      </c>
      <c r="R94" s="957">
        <v>80842.8</v>
      </c>
      <c r="S94" s="957">
        <v>86198.8</v>
      </c>
    </row>
    <row r="95" spans="1:19" x14ac:dyDescent="0.2">
      <c r="A95" s="312" t="s">
        <v>584</v>
      </c>
      <c r="B95" s="299" t="s">
        <v>567</v>
      </c>
      <c r="C95" s="293">
        <v>9</v>
      </c>
      <c r="D95" s="293">
        <v>1</v>
      </c>
      <c r="E95" s="860">
        <v>4709900</v>
      </c>
      <c r="F95" s="298">
        <v>612</v>
      </c>
      <c r="G95" s="956">
        <v>6425.6</v>
      </c>
      <c r="H95" s="956"/>
      <c r="I95" s="950">
        <f t="shared" si="30"/>
        <v>6425.6</v>
      </c>
      <c r="J95" s="956"/>
      <c r="K95" s="950">
        <f t="shared" si="31"/>
        <v>6425.6</v>
      </c>
      <c r="L95" s="956"/>
      <c r="M95" s="950">
        <f t="shared" si="32"/>
        <v>6425.6</v>
      </c>
      <c r="N95" s="956"/>
      <c r="O95" s="950">
        <f t="shared" si="21"/>
        <v>6425.6</v>
      </c>
      <c r="P95" s="956"/>
      <c r="Q95" s="950">
        <f t="shared" si="33"/>
        <v>6425.6</v>
      </c>
      <c r="R95" s="957">
        <v>6253.2</v>
      </c>
      <c r="S95" s="957">
        <v>6802.2</v>
      </c>
    </row>
    <row r="96" spans="1:19" s="869" customFormat="1" x14ac:dyDescent="0.2">
      <c r="A96" s="361" t="s">
        <v>292</v>
      </c>
      <c r="B96" s="355" t="s">
        <v>567</v>
      </c>
      <c r="C96" s="362">
        <v>9</v>
      </c>
      <c r="D96" s="362">
        <v>2</v>
      </c>
      <c r="E96" s="858"/>
      <c r="F96" s="758"/>
      <c r="G96" s="954">
        <f>SUM(G97)</f>
        <v>1931.7</v>
      </c>
      <c r="H96" s="954">
        <f>SUM(H97)</f>
        <v>0</v>
      </c>
      <c r="I96" s="950">
        <f t="shared" si="30"/>
        <v>1931.7</v>
      </c>
      <c r="J96" s="954">
        <f>SUM(J97)</f>
        <v>0</v>
      </c>
      <c r="K96" s="950">
        <f t="shared" si="31"/>
        <v>1931.7</v>
      </c>
      <c r="L96" s="954">
        <f>SUM(L97)</f>
        <v>0</v>
      </c>
      <c r="M96" s="950">
        <f t="shared" si="32"/>
        <v>1931.7</v>
      </c>
      <c r="N96" s="954">
        <f>SUM(N97)</f>
        <v>0</v>
      </c>
      <c r="O96" s="950">
        <f t="shared" si="21"/>
        <v>1931.7</v>
      </c>
      <c r="P96" s="954">
        <f>SUM(P97)</f>
        <v>0</v>
      </c>
      <c r="Q96" s="950">
        <f t="shared" si="33"/>
        <v>1931.7</v>
      </c>
      <c r="R96" s="955">
        <f>SUM(R97)</f>
        <v>2062.6999999999998</v>
      </c>
      <c r="S96" s="955">
        <f>SUM(S97)</f>
        <v>2202.4</v>
      </c>
    </row>
    <row r="97" spans="1:19" x14ac:dyDescent="0.2">
      <c r="A97" s="312" t="s">
        <v>629</v>
      </c>
      <c r="B97" s="299" t="s">
        <v>567</v>
      </c>
      <c r="C97" s="293">
        <v>9</v>
      </c>
      <c r="D97" s="293">
        <v>2</v>
      </c>
      <c r="E97" s="860">
        <v>4719900</v>
      </c>
      <c r="F97" s="298"/>
      <c r="G97" s="956">
        <f>G98</f>
        <v>1931.7</v>
      </c>
      <c r="H97" s="956">
        <f>H98</f>
        <v>0</v>
      </c>
      <c r="I97" s="950">
        <f t="shared" si="30"/>
        <v>1931.7</v>
      </c>
      <c r="J97" s="956">
        <f>J98</f>
        <v>0</v>
      </c>
      <c r="K97" s="950">
        <f t="shared" si="31"/>
        <v>1931.7</v>
      </c>
      <c r="L97" s="956">
        <f>L98</f>
        <v>0</v>
      </c>
      <c r="M97" s="950">
        <f t="shared" si="32"/>
        <v>1931.7</v>
      </c>
      <c r="N97" s="956">
        <f>N98</f>
        <v>0</v>
      </c>
      <c r="O97" s="950">
        <f t="shared" si="21"/>
        <v>1931.7</v>
      </c>
      <c r="P97" s="956">
        <f>P98</f>
        <v>0</v>
      </c>
      <c r="Q97" s="950">
        <f t="shared" si="33"/>
        <v>1931.7</v>
      </c>
      <c r="R97" s="958">
        <f>R98</f>
        <v>2062.6999999999998</v>
      </c>
      <c r="S97" s="958">
        <f>S98</f>
        <v>2202.4</v>
      </c>
    </row>
    <row r="98" spans="1:19" x14ac:dyDescent="0.2">
      <c r="A98" s="312" t="s">
        <v>598</v>
      </c>
      <c r="B98" s="299" t="s">
        <v>567</v>
      </c>
      <c r="C98" s="293">
        <v>9</v>
      </c>
      <c r="D98" s="293">
        <v>2</v>
      </c>
      <c r="E98" s="860">
        <v>4719900</v>
      </c>
      <c r="F98" s="298">
        <v>620</v>
      </c>
      <c r="G98" s="956">
        <f>G99+G100</f>
        <v>1931.7</v>
      </c>
      <c r="H98" s="956">
        <f>H99+H100</f>
        <v>0</v>
      </c>
      <c r="I98" s="950">
        <f t="shared" si="30"/>
        <v>1931.7</v>
      </c>
      <c r="J98" s="956">
        <f>J99+J100</f>
        <v>0</v>
      </c>
      <c r="K98" s="950">
        <f t="shared" si="31"/>
        <v>1931.7</v>
      </c>
      <c r="L98" s="956">
        <f>L99+L100</f>
        <v>0</v>
      </c>
      <c r="M98" s="950">
        <f t="shared" si="32"/>
        <v>1931.7</v>
      </c>
      <c r="N98" s="956">
        <f>N99+N100</f>
        <v>0</v>
      </c>
      <c r="O98" s="950">
        <f t="shared" si="21"/>
        <v>1931.7</v>
      </c>
      <c r="P98" s="956">
        <f>P99+P100</f>
        <v>0</v>
      </c>
      <c r="Q98" s="950">
        <f t="shared" si="33"/>
        <v>1931.7</v>
      </c>
      <c r="R98" s="956">
        <f t="shared" ref="R98:S98" si="34">R99+R100</f>
        <v>2062.6999999999998</v>
      </c>
      <c r="S98" s="956">
        <f t="shared" si="34"/>
        <v>2202.4</v>
      </c>
    </row>
    <row r="99" spans="1:19" ht="25.5" x14ac:dyDescent="0.2">
      <c r="A99" s="312" t="s">
        <v>599</v>
      </c>
      <c r="B99" s="299" t="s">
        <v>567</v>
      </c>
      <c r="C99" s="293">
        <v>9</v>
      </c>
      <c r="D99" s="293">
        <v>2</v>
      </c>
      <c r="E99" s="860">
        <v>4719900</v>
      </c>
      <c r="F99" s="298">
        <v>621</v>
      </c>
      <c r="G99" s="956">
        <v>1875.2</v>
      </c>
      <c r="H99" s="956"/>
      <c r="I99" s="950">
        <f t="shared" si="30"/>
        <v>1875.2</v>
      </c>
      <c r="J99" s="956"/>
      <c r="K99" s="950">
        <f t="shared" si="31"/>
        <v>1875.2</v>
      </c>
      <c r="L99" s="956"/>
      <c r="M99" s="950">
        <f t="shared" si="32"/>
        <v>1875.2</v>
      </c>
      <c r="N99" s="956"/>
      <c r="O99" s="950">
        <f t="shared" si="21"/>
        <v>1875.2</v>
      </c>
      <c r="P99" s="956"/>
      <c r="Q99" s="950">
        <f t="shared" si="33"/>
        <v>1875.2</v>
      </c>
      <c r="R99" s="957">
        <v>2037.7</v>
      </c>
      <c r="S99" s="957">
        <v>2097.4</v>
      </c>
    </row>
    <row r="100" spans="1:19" x14ac:dyDescent="0.2">
      <c r="A100" s="312" t="s">
        <v>600</v>
      </c>
      <c r="B100" s="299" t="s">
        <v>567</v>
      </c>
      <c r="C100" s="293">
        <v>9</v>
      </c>
      <c r="D100" s="293">
        <v>2</v>
      </c>
      <c r="E100" s="860">
        <v>4719900</v>
      </c>
      <c r="F100" s="298">
        <v>622</v>
      </c>
      <c r="G100" s="956">
        <v>56.5</v>
      </c>
      <c r="H100" s="956"/>
      <c r="I100" s="950">
        <f t="shared" si="30"/>
        <v>56.5</v>
      </c>
      <c r="J100" s="956"/>
      <c r="K100" s="950">
        <f t="shared" si="31"/>
        <v>56.5</v>
      </c>
      <c r="L100" s="956"/>
      <c r="M100" s="950">
        <f t="shared" si="32"/>
        <v>56.5</v>
      </c>
      <c r="N100" s="956"/>
      <c r="O100" s="950">
        <f t="shared" si="21"/>
        <v>56.5</v>
      </c>
      <c r="P100" s="956"/>
      <c r="Q100" s="950">
        <f t="shared" si="33"/>
        <v>56.5</v>
      </c>
      <c r="R100" s="957">
        <v>25</v>
      </c>
      <c r="S100" s="957">
        <v>105</v>
      </c>
    </row>
    <row r="101" spans="1:19" s="869" customFormat="1" x14ac:dyDescent="0.2">
      <c r="A101" s="361" t="s">
        <v>296</v>
      </c>
      <c r="B101" s="355" t="s">
        <v>567</v>
      </c>
      <c r="C101" s="362">
        <v>9</v>
      </c>
      <c r="D101" s="362">
        <v>9</v>
      </c>
      <c r="E101" s="858" t="s">
        <v>358</v>
      </c>
      <c r="F101" s="758"/>
      <c r="G101" s="954">
        <f>G102+G105</f>
        <v>5960.2</v>
      </c>
      <c r="H101" s="954">
        <f>H102+H105</f>
        <v>0</v>
      </c>
      <c r="I101" s="950">
        <f t="shared" si="30"/>
        <v>5960.2</v>
      </c>
      <c r="J101" s="954">
        <f>J102+J105</f>
        <v>0</v>
      </c>
      <c r="K101" s="950">
        <f t="shared" si="31"/>
        <v>5960.2</v>
      </c>
      <c r="L101" s="954">
        <f>L102+L105</f>
        <v>0</v>
      </c>
      <c r="M101" s="950">
        <f t="shared" si="32"/>
        <v>5960.2</v>
      </c>
      <c r="N101" s="954">
        <f>N102+N105</f>
        <v>0</v>
      </c>
      <c r="O101" s="950">
        <f t="shared" si="21"/>
        <v>5960.2</v>
      </c>
      <c r="P101" s="954">
        <f>P102+P105</f>
        <v>0</v>
      </c>
      <c r="Q101" s="950">
        <f t="shared" si="33"/>
        <v>5960.2</v>
      </c>
      <c r="R101" s="955">
        <f>R102+R105</f>
        <v>5960.2000000000007</v>
      </c>
      <c r="S101" s="955">
        <f>S102+S105</f>
        <v>5960.2000000000007</v>
      </c>
    </row>
    <row r="102" spans="1:19" x14ac:dyDescent="0.2">
      <c r="A102" s="312" t="s">
        <v>956</v>
      </c>
      <c r="B102" s="299" t="s">
        <v>567</v>
      </c>
      <c r="C102" s="293">
        <v>9</v>
      </c>
      <c r="D102" s="293">
        <v>9</v>
      </c>
      <c r="E102" s="860">
        <v>20400</v>
      </c>
      <c r="F102" s="298">
        <v>120</v>
      </c>
      <c r="G102" s="956">
        <f>SUM(G103:G104)</f>
        <v>3916.9</v>
      </c>
      <c r="H102" s="956">
        <f>SUM(H103:H104)</f>
        <v>0</v>
      </c>
      <c r="I102" s="950">
        <f t="shared" si="30"/>
        <v>3916.9</v>
      </c>
      <c r="J102" s="956">
        <f>SUM(J103:J104)</f>
        <v>0</v>
      </c>
      <c r="K102" s="950">
        <f t="shared" si="31"/>
        <v>3916.9</v>
      </c>
      <c r="L102" s="956">
        <f>SUM(L103:L104)</f>
        <v>0</v>
      </c>
      <c r="M102" s="950">
        <f t="shared" si="32"/>
        <v>3916.9</v>
      </c>
      <c r="N102" s="956">
        <f>SUM(N103:N104)</f>
        <v>0</v>
      </c>
      <c r="O102" s="950">
        <f t="shared" si="21"/>
        <v>3916.9</v>
      </c>
      <c r="P102" s="956">
        <f>SUM(P103:P104)</f>
        <v>0</v>
      </c>
      <c r="Q102" s="950">
        <f t="shared" si="33"/>
        <v>3916.9</v>
      </c>
      <c r="R102" s="958">
        <f>SUM(R103:R104)</f>
        <v>3483.4</v>
      </c>
      <c r="S102" s="958">
        <f>SUM(S103:S104)</f>
        <v>3466.9</v>
      </c>
    </row>
    <row r="103" spans="1:19" x14ac:dyDescent="0.2">
      <c r="A103" s="312" t="s">
        <v>559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121</v>
      </c>
      <c r="G103" s="956">
        <v>3327.9</v>
      </c>
      <c r="H103" s="956"/>
      <c r="I103" s="950">
        <f t="shared" si="30"/>
        <v>3327.9</v>
      </c>
      <c r="J103" s="956"/>
      <c r="K103" s="950">
        <f t="shared" si="31"/>
        <v>3327.9</v>
      </c>
      <c r="L103" s="956"/>
      <c r="M103" s="950">
        <f t="shared" si="32"/>
        <v>3327.9</v>
      </c>
      <c r="N103" s="956"/>
      <c r="O103" s="950">
        <f t="shared" si="21"/>
        <v>3327.9</v>
      </c>
      <c r="P103" s="956"/>
      <c r="Q103" s="950">
        <f t="shared" si="33"/>
        <v>3327.9</v>
      </c>
      <c r="R103" s="956">
        <v>3327.9</v>
      </c>
      <c r="S103" s="956">
        <v>3327.9</v>
      </c>
    </row>
    <row r="104" spans="1:19" x14ac:dyDescent="0.2">
      <c r="A104" s="312" t="s">
        <v>560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122</v>
      </c>
      <c r="G104" s="956">
        <v>589</v>
      </c>
      <c r="H104" s="956"/>
      <c r="I104" s="950">
        <f t="shared" si="30"/>
        <v>589</v>
      </c>
      <c r="J104" s="956"/>
      <c r="K104" s="950">
        <f t="shared" si="31"/>
        <v>589</v>
      </c>
      <c r="L104" s="956"/>
      <c r="M104" s="950">
        <f t="shared" si="32"/>
        <v>589</v>
      </c>
      <c r="N104" s="956"/>
      <c r="O104" s="950">
        <f t="shared" si="21"/>
        <v>589</v>
      </c>
      <c r="P104" s="956"/>
      <c r="Q104" s="950">
        <f t="shared" si="33"/>
        <v>589</v>
      </c>
      <c r="R104" s="957">
        <v>155.5</v>
      </c>
      <c r="S104" s="957">
        <v>139</v>
      </c>
    </row>
    <row r="105" spans="1:19" x14ac:dyDescent="0.2">
      <c r="A105" s="312" t="s">
        <v>579</v>
      </c>
      <c r="B105" s="299" t="s">
        <v>567</v>
      </c>
      <c r="C105" s="293">
        <v>9</v>
      </c>
      <c r="D105" s="293">
        <v>9</v>
      </c>
      <c r="E105" s="860">
        <v>20400</v>
      </c>
      <c r="F105" s="298">
        <v>240</v>
      </c>
      <c r="G105" s="956">
        <f>G106+G107</f>
        <v>2043.3</v>
      </c>
      <c r="H105" s="956">
        <f>H106+H107</f>
        <v>0</v>
      </c>
      <c r="I105" s="950">
        <f t="shared" si="30"/>
        <v>2043.3</v>
      </c>
      <c r="J105" s="956">
        <f>J106+J107</f>
        <v>0</v>
      </c>
      <c r="K105" s="950">
        <f t="shared" si="31"/>
        <v>2043.3</v>
      </c>
      <c r="L105" s="956">
        <f>L106+L107</f>
        <v>0</v>
      </c>
      <c r="M105" s="950">
        <f t="shared" si="32"/>
        <v>2043.3</v>
      </c>
      <c r="N105" s="956">
        <f>N106+N107</f>
        <v>0</v>
      </c>
      <c r="O105" s="950">
        <f t="shared" si="21"/>
        <v>2043.3</v>
      </c>
      <c r="P105" s="956">
        <f>P106+P107</f>
        <v>0</v>
      </c>
      <c r="Q105" s="950">
        <f t="shared" si="33"/>
        <v>2043.3</v>
      </c>
      <c r="R105" s="958">
        <f>R106+R107</f>
        <v>2476.8000000000002</v>
      </c>
      <c r="S105" s="958">
        <f>S106+S107</f>
        <v>2493.3000000000002</v>
      </c>
    </row>
    <row r="106" spans="1:19" x14ac:dyDescent="0.2">
      <c r="A106" s="312" t="s">
        <v>1042</v>
      </c>
      <c r="B106" s="299" t="s">
        <v>567</v>
      </c>
      <c r="C106" s="293">
        <v>9</v>
      </c>
      <c r="D106" s="293">
        <v>9</v>
      </c>
      <c r="E106" s="860">
        <v>20400</v>
      </c>
      <c r="F106" s="298">
        <v>242</v>
      </c>
      <c r="G106" s="956">
        <v>416.2</v>
      </c>
      <c r="H106" s="956"/>
      <c r="I106" s="950">
        <f t="shared" si="30"/>
        <v>416.2</v>
      </c>
      <c r="J106" s="956"/>
      <c r="K106" s="950">
        <f t="shared" si="31"/>
        <v>416.2</v>
      </c>
      <c r="L106" s="956"/>
      <c r="M106" s="950">
        <f t="shared" si="32"/>
        <v>416.2</v>
      </c>
      <c r="N106" s="956"/>
      <c r="O106" s="950">
        <f t="shared" si="21"/>
        <v>416.2</v>
      </c>
      <c r="P106" s="956"/>
      <c r="Q106" s="950">
        <f t="shared" si="33"/>
        <v>416.2</v>
      </c>
      <c r="R106" s="956">
        <v>208</v>
      </c>
      <c r="S106" s="956">
        <v>208</v>
      </c>
    </row>
    <row r="107" spans="1:19" x14ac:dyDescent="0.2">
      <c r="A107" s="312" t="s">
        <v>580</v>
      </c>
      <c r="B107" s="299" t="s">
        <v>567</v>
      </c>
      <c r="C107" s="293">
        <v>9</v>
      </c>
      <c r="D107" s="293">
        <v>9</v>
      </c>
      <c r="E107" s="860">
        <v>20400</v>
      </c>
      <c r="F107" s="298">
        <v>244</v>
      </c>
      <c r="G107" s="956">
        <v>1627.1</v>
      </c>
      <c r="H107" s="956"/>
      <c r="I107" s="950">
        <f t="shared" si="30"/>
        <v>1627.1</v>
      </c>
      <c r="J107" s="956"/>
      <c r="K107" s="950">
        <f t="shared" si="31"/>
        <v>1627.1</v>
      </c>
      <c r="L107" s="956"/>
      <c r="M107" s="950">
        <f t="shared" si="32"/>
        <v>1627.1</v>
      </c>
      <c r="N107" s="956"/>
      <c r="O107" s="950">
        <f t="shared" si="21"/>
        <v>1627.1</v>
      </c>
      <c r="P107" s="956"/>
      <c r="Q107" s="950">
        <f t="shared" si="33"/>
        <v>1627.1</v>
      </c>
      <c r="R107" s="956">
        <v>2268.8000000000002</v>
      </c>
      <c r="S107" s="956">
        <v>2285.3000000000002</v>
      </c>
    </row>
    <row r="108" spans="1:19" s="869" customFormat="1" hidden="1" x14ac:dyDescent="0.2">
      <c r="A108" s="361" t="s">
        <v>293</v>
      </c>
      <c r="B108" s="355" t="s">
        <v>567</v>
      </c>
      <c r="C108" s="362">
        <v>9</v>
      </c>
      <c r="D108" s="362">
        <v>4</v>
      </c>
      <c r="E108" s="858" t="s">
        <v>358</v>
      </c>
      <c r="F108" s="758" t="s">
        <v>358</v>
      </c>
      <c r="G108" s="954">
        <f>G109</f>
        <v>0</v>
      </c>
      <c r="H108" s="954">
        <f>H109</f>
        <v>0</v>
      </c>
      <c r="I108" s="950">
        <f t="shared" si="30"/>
        <v>0</v>
      </c>
      <c r="J108" s="954">
        <f>J109</f>
        <v>0</v>
      </c>
      <c r="K108" s="950">
        <f t="shared" si="31"/>
        <v>0</v>
      </c>
      <c r="L108" s="954">
        <f>L109</f>
        <v>0</v>
      </c>
      <c r="M108" s="950">
        <f t="shared" si="32"/>
        <v>0</v>
      </c>
      <c r="N108" s="954">
        <f>N109</f>
        <v>0</v>
      </c>
      <c r="O108" s="950">
        <f t="shared" si="21"/>
        <v>0</v>
      </c>
      <c r="P108" s="954">
        <f>P109</f>
        <v>0</v>
      </c>
      <c r="Q108" s="950">
        <f t="shared" si="33"/>
        <v>0</v>
      </c>
      <c r="R108" s="955">
        <f>R109</f>
        <v>0</v>
      </c>
      <c r="S108" s="955">
        <f>S109</f>
        <v>0</v>
      </c>
    </row>
    <row r="109" spans="1:19" s="869" customFormat="1" ht="25.5" hidden="1" x14ac:dyDescent="0.2">
      <c r="A109" s="361" t="s">
        <v>607</v>
      </c>
      <c r="B109" s="355" t="s">
        <v>567</v>
      </c>
      <c r="C109" s="362">
        <v>9</v>
      </c>
      <c r="D109" s="362">
        <v>4</v>
      </c>
      <c r="E109" s="858">
        <v>5201800</v>
      </c>
      <c r="F109" s="758" t="s">
        <v>358</v>
      </c>
      <c r="G109" s="954">
        <f>G110+G113</f>
        <v>0</v>
      </c>
      <c r="H109" s="954">
        <f>H110+H113</f>
        <v>0</v>
      </c>
      <c r="I109" s="950">
        <f t="shared" si="30"/>
        <v>0</v>
      </c>
      <c r="J109" s="954">
        <f>J110+J113</f>
        <v>0</v>
      </c>
      <c r="K109" s="950">
        <f t="shared" si="31"/>
        <v>0</v>
      </c>
      <c r="L109" s="954">
        <f>L110+L113</f>
        <v>0</v>
      </c>
      <c r="M109" s="950">
        <f t="shared" si="32"/>
        <v>0</v>
      </c>
      <c r="N109" s="954">
        <f>N110+N113</f>
        <v>0</v>
      </c>
      <c r="O109" s="950">
        <f t="shared" si="21"/>
        <v>0</v>
      </c>
      <c r="P109" s="954">
        <f>P110+P113</f>
        <v>0</v>
      </c>
      <c r="Q109" s="950">
        <f t="shared" si="33"/>
        <v>0</v>
      </c>
      <c r="R109" s="955">
        <f>R110+R113</f>
        <v>0</v>
      </c>
      <c r="S109" s="955">
        <f>S110+S113</f>
        <v>0</v>
      </c>
    </row>
    <row r="110" spans="1:19" ht="38.25" hidden="1" x14ac:dyDescent="0.2">
      <c r="A110" s="312" t="s">
        <v>608</v>
      </c>
      <c r="B110" s="299" t="s">
        <v>567</v>
      </c>
      <c r="C110" s="293">
        <v>9</v>
      </c>
      <c r="D110" s="293">
        <v>4</v>
      </c>
      <c r="E110" s="860">
        <v>5201801</v>
      </c>
      <c r="F110" s="298" t="s">
        <v>358</v>
      </c>
      <c r="G110" s="956">
        <f>G111</f>
        <v>0</v>
      </c>
      <c r="H110" s="956">
        <f>H111</f>
        <v>0</v>
      </c>
      <c r="I110" s="950">
        <f t="shared" si="30"/>
        <v>0</v>
      </c>
      <c r="J110" s="956">
        <f>J111</f>
        <v>0</v>
      </c>
      <c r="K110" s="950">
        <f t="shared" si="31"/>
        <v>0</v>
      </c>
      <c r="L110" s="956">
        <f>L111</f>
        <v>0</v>
      </c>
      <c r="M110" s="950">
        <f t="shared" si="32"/>
        <v>0</v>
      </c>
      <c r="N110" s="956">
        <f>N111</f>
        <v>0</v>
      </c>
      <c r="O110" s="950">
        <f t="shared" si="21"/>
        <v>0</v>
      </c>
      <c r="P110" s="956">
        <f>P111</f>
        <v>0</v>
      </c>
      <c r="Q110" s="950">
        <f t="shared" si="33"/>
        <v>0</v>
      </c>
      <c r="R110" s="958">
        <f t="shared" ref="R110:S111" si="35">R111</f>
        <v>0</v>
      </c>
      <c r="S110" s="958">
        <f t="shared" si="35"/>
        <v>0</v>
      </c>
    </row>
    <row r="111" spans="1:19" hidden="1" x14ac:dyDescent="0.2">
      <c r="A111" s="312" t="s">
        <v>582</v>
      </c>
      <c r="B111" s="299" t="s">
        <v>567</v>
      </c>
      <c r="C111" s="293">
        <v>9</v>
      </c>
      <c r="D111" s="293">
        <v>4</v>
      </c>
      <c r="E111" s="860">
        <v>5201801</v>
      </c>
      <c r="F111" s="298">
        <v>610</v>
      </c>
      <c r="G111" s="956">
        <f>G112</f>
        <v>0</v>
      </c>
      <c r="H111" s="956">
        <f>H112</f>
        <v>0</v>
      </c>
      <c r="I111" s="950">
        <f t="shared" si="30"/>
        <v>0</v>
      </c>
      <c r="J111" s="956">
        <f>J112</f>
        <v>0</v>
      </c>
      <c r="K111" s="950">
        <f t="shared" si="31"/>
        <v>0</v>
      </c>
      <c r="L111" s="956">
        <f>L112</f>
        <v>0</v>
      </c>
      <c r="M111" s="950">
        <f t="shared" si="32"/>
        <v>0</v>
      </c>
      <c r="N111" s="956">
        <f>N112</f>
        <v>0</v>
      </c>
      <c r="O111" s="950">
        <f t="shared" si="21"/>
        <v>0</v>
      </c>
      <c r="P111" s="956">
        <f>P112</f>
        <v>0</v>
      </c>
      <c r="Q111" s="950">
        <f t="shared" si="33"/>
        <v>0</v>
      </c>
      <c r="R111" s="958">
        <f t="shared" si="35"/>
        <v>0</v>
      </c>
      <c r="S111" s="958">
        <f t="shared" si="35"/>
        <v>0</v>
      </c>
    </row>
    <row r="112" spans="1:19" hidden="1" x14ac:dyDescent="0.2">
      <c r="A112" s="312" t="s">
        <v>584</v>
      </c>
      <c r="B112" s="299" t="s">
        <v>567</v>
      </c>
      <c r="C112" s="293">
        <v>9</v>
      </c>
      <c r="D112" s="293">
        <v>4</v>
      </c>
      <c r="E112" s="860">
        <v>5201801</v>
      </c>
      <c r="F112" s="298">
        <v>612</v>
      </c>
      <c r="G112" s="956"/>
      <c r="H112" s="956"/>
      <c r="I112" s="950">
        <f t="shared" si="30"/>
        <v>0</v>
      </c>
      <c r="J112" s="956"/>
      <c r="K112" s="950">
        <f t="shared" si="31"/>
        <v>0</v>
      </c>
      <c r="L112" s="956"/>
      <c r="M112" s="950">
        <f t="shared" si="32"/>
        <v>0</v>
      </c>
      <c r="N112" s="956"/>
      <c r="O112" s="950">
        <f t="shared" si="21"/>
        <v>0</v>
      </c>
      <c r="P112" s="956"/>
      <c r="Q112" s="950">
        <f t="shared" si="33"/>
        <v>0</v>
      </c>
      <c r="R112" s="957"/>
      <c r="S112" s="957"/>
    </row>
    <row r="113" spans="1:19" ht="38.25" hidden="1" x14ac:dyDescent="0.2">
      <c r="A113" s="312" t="s">
        <v>609</v>
      </c>
      <c r="B113" s="299" t="s">
        <v>567</v>
      </c>
      <c r="C113" s="293">
        <v>9</v>
      </c>
      <c r="D113" s="293">
        <v>4</v>
      </c>
      <c r="E113" s="860">
        <v>5201802</v>
      </c>
      <c r="F113" s="298" t="s">
        <v>358</v>
      </c>
      <c r="G113" s="956">
        <f>G114</f>
        <v>0</v>
      </c>
      <c r="H113" s="956">
        <f>H114</f>
        <v>0</v>
      </c>
      <c r="I113" s="950">
        <f t="shared" si="30"/>
        <v>0</v>
      </c>
      <c r="J113" s="956">
        <f>J114</f>
        <v>0</v>
      </c>
      <c r="K113" s="950">
        <f t="shared" si="31"/>
        <v>0</v>
      </c>
      <c r="L113" s="956">
        <f>L114</f>
        <v>0</v>
      </c>
      <c r="M113" s="950">
        <f t="shared" si="32"/>
        <v>0</v>
      </c>
      <c r="N113" s="956">
        <f>N114</f>
        <v>0</v>
      </c>
      <c r="O113" s="950">
        <f t="shared" si="21"/>
        <v>0</v>
      </c>
      <c r="P113" s="956">
        <f>P114</f>
        <v>0</v>
      </c>
      <c r="Q113" s="950">
        <f t="shared" si="33"/>
        <v>0</v>
      </c>
      <c r="R113" s="958">
        <f t="shared" ref="R113:S114" si="36">R114</f>
        <v>0</v>
      </c>
      <c r="S113" s="958">
        <f t="shared" si="36"/>
        <v>0</v>
      </c>
    </row>
    <row r="114" spans="1:19" hidden="1" x14ac:dyDescent="0.2">
      <c r="A114" s="312" t="s">
        <v>582</v>
      </c>
      <c r="B114" s="299" t="s">
        <v>567</v>
      </c>
      <c r="C114" s="293">
        <v>9</v>
      </c>
      <c r="D114" s="293">
        <v>4</v>
      </c>
      <c r="E114" s="860">
        <v>5201802</v>
      </c>
      <c r="F114" s="298">
        <v>610</v>
      </c>
      <c r="G114" s="956">
        <f>G115</f>
        <v>0</v>
      </c>
      <c r="H114" s="956">
        <f>H115</f>
        <v>0</v>
      </c>
      <c r="I114" s="950">
        <f t="shared" si="30"/>
        <v>0</v>
      </c>
      <c r="J114" s="956">
        <f>J115</f>
        <v>0</v>
      </c>
      <c r="K114" s="950">
        <f t="shared" si="31"/>
        <v>0</v>
      </c>
      <c r="L114" s="956">
        <f>L115</f>
        <v>0</v>
      </c>
      <c r="M114" s="950">
        <f t="shared" si="32"/>
        <v>0</v>
      </c>
      <c r="N114" s="956">
        <f>N115</f>
        <v>0</v>
      </c>
      <c r="O114" s="950">
        <f t="shared" si="21"/>
        <v>0</v>
      </c>
      <c r="P114" s="956">
        <f>P115</f>
        <v>0</v>
      </c>
      <c r="Q114" s="950">
        <f t="shared" si="33"/>
        <v>0</v>
      </c>
      <c r="R114" s="958">
        <f t="shared" si="36"/>
        <v>0</v>
      </c>
      <c r="S114" s="958">
        <f t="shared" si="36"/>
        <v>0</v>
      </c>
    </row>
    <row r="115" spans="1:19" hidden="1" x14ac:dyDescent="0.2">
      <c r="A115" s="312" t="s">
        <v>584</v>
      </c>
      <c r="B115" s="299" t="s">
        <v>567</v>
      </c>
      <c r="C115" s="293">
        <v>9</v>
      </c>
      <c r="D115" s="293">
        <v>4</v>
      </c>
      <c r="E115" s="860">
        <v>5201802</v>
      </c>
      <c r="F115" s="298">
        <v>612</v>
      </c>
      <c r="G115" s="956"/>
      <c r="H115" s="956"/>
      <c r="I115" s="950">
        <f t="shared" si="30"/>
        <v>0</v>
      </c>
      <c r="J115" s="956"/>
      <c r="K115" s="950">
        <f t="shared" si="31"/>
        <v>0</v>
      </c>
      <c r="L115" s="956"/>
      <c r="M115" s="950">
        <f t="shared" si="32"/>
        <v>0</v>
      </c>
      <c r="N115" s="956"/>
      <c r="O115" s="950">
        <f t="shared" si="21"/>
        <v>0</v>
      </c>
      <c r="P115" s="956"/>
      <c r="Q115" s="950">
        <f t="shared" si="33"/>
        <v>0</v>
      </c>
      <c r="R115" s="957"/>
      <c r="S115" s="957"/>
    </row>
    <row r="116" spans="1:19" s="869" customFormat="1" x14ac:dyDescent="0.2">
      <c r="A116" s="361" t="s">
        <v>367</v>
      </c>
      <c r="B116" s="355" t="s">
        <v>567</v>
      </c>
      <c r="C116" s="362">
        <v>10</v>
      </c>
      <c r="D116" s="362" t="s">
        <v>358</v>
      </c>
      <c r="E116" s="858" t="s">
        <v>358</v>
      </c>
      <c r="F116" s="758" t="s">
        <v>358</v>
      </c>
      <c r="G116" s="954">
        <f>SUM(G117+G124+G140)</f>
        <v>118896.4</v>
      </c>
      <c r="H116" s="954">
        <f>SUM(H117+H124+H140)</f>
        <v>0</v>
      </c>
      <c r="I116" s="950">
        <f>SUM(G116:H116)</f>
        <v>118896.4</v>
      </c>
      <c r="J116" s="954">
        <f>SUM(J117+J124+J140)</f>
        <v>0</v>
      </c>
      <c r="K116" s="950">
        <f>SUM(I116:J116)</f>
        <v>118896.4</v>
      </c>
      <c r="L116" s="954">
        <f>SUM(L117+L124+L140)</f>
        <v>500</v>
      </c>
      <c r="M116" s="950">
        <f>SUM(K116:L116)</f>
        <v>119396.4</v>
      </c>
      <c r="N116" s="954">
        <f>SUM(N117+N124+N140)</f>
        <v>0</v>
      </c>
      <c r="O116" s="950">
        <f t="shared" si="21"/>
        <v>119396.4</v>
      </c>
      <c r="P116" s="954">
        <f>SUM(P117+P124+P140)</f>
        <v>0</v>
      </c>
      <c r="Q116" s="950">
        <f>SUM(O116:P116)</f>
        <v>119396.4</v>
      </c>
      <c r="R116" s="955">
        <f>SUM(R117+R124+R140)</f>
        <v>120480.7</v>
      </c>
      <c r="S116" s="955">
        <f>SUM(S117+S124+S140)</f>
        <v>122568.9</v>
      </c>
    </row>
    <row r="117" spans="1:19" s="869" customFormat="1" ht="21.75" customHeight="1" x14ac:dyDescent="0.2">
      <c r="A117" s="361" t="s">
        <v>299</v>
      </c>
      <c r="B117" s="355" t="s">
        <v>567</v>
      </c>
      <c r="C117" s="362">
        <v>10</v>
      </c>
      <c r="D117" s="362">
        <v>3</v>
      </c>
      <c r="E117" s="858" t="s">
        <v>358</v>
      </c>
      <c r="F117" s="758" t="s">
        <v>358</v>
      </c>
      <c r="G117" s="954">
        <f>G118+G121</f>
        <v>33650.6</v>
      </c>
      <c r="H117" s="954">
        <f>SUM(H118+H121)</f>
        <v>0</v>
      </c>
      <c r="I117" s="950">
        <f>SUM(G117:H117)</f>
        <v>33650.6</v>
      </c>
      <c r="J117" s="954">
        <f>SUM(J118+J121)</f>
        <v>0</v>
      </c>
      <c r="K117" s="950">
        <f>SUM(I117:J117)</f>
        <v>33650.6</v>
      </c>
      <c r="L117" s="954">
        <f>SUM(L118+L121)</f>
        <v>500</v>
      </c>
      <c r="M117" s="950">
        <f>SUM(K117:L117)</f>
        <v>34150.6</v>
      </c>
      <c r="N117" s="954">
        <f>SUM(N118+N121)</f>
        <v>0</v>
      </c>
      <c r="O117" s="950">
        <f t="shared" si="21"/>
        <v>34150.6</v>
      </c>
      <c r="P117" s="954">
        <f>SUM(P118+P121)</f>
        <v>0</v>
      </c>
      <c r="Q117" s="950">
        <f>SUM(O117:P117)</f>
        <v>34150.6</v>
      </c>
      <c r="R117" s="955">
        <f>R118+R121</f>
        <v>35333</v>
      </c>
      <c r="S117" s="955">
        <f>S118+S121</f>
        <v>37099.800000000003</v>
      </c>
    </row>
    <row r="118" spans="1:19" s="869" customFormat="1" x14ac:dyDescent="0.2">
      <c r="A118" s="361" t="s">
        <v>614</v>
      </c>
      <c r="B118" s="355" t="s">
        <v>567</v>
      </c>
      <c r="C118" s="362">
        <v>10</v>
      </c>
      <c r="D118" s="362">
        <v>3</v>
      </c>
      <c r="E118" s="858">
        <v>5058005</v>
      </c>
      <c r="F118" s="758" t="s">
        <v>358</v>
      </c>
      <c r="G118" s="954">
        <f>G119</f>
        <v>13990.8</v>
      </c>
      <c r="H118" s="954">
        <f>H119</f>
        <v>0</v>
      </c>
      <c r="I118" s="950">
        <f t="shared" si="30"/>
        <v>13990.8</v>
      </c>
      <c r="J118" s="954">
        <f>J119</f>
        <v>0</v>
      </c>
      <c r="K118" s="950">
        <f t="shared" ref="K118:K122" si="37">SUM(I118:J118)</f>
        <v>13990.8</v>
      </c>
      <c r="L118" s="954">
        <f>L119</f>
        <v>500</v>
      </c>
      <c r="M118" s="950">
        <f t="shared" ref="M118:M122" si="38">SUM(K118:L118)</f>
        <v>14490.8</v>
      </c>
      <c r="N118" s="954">
        <f>N119</f>
        <v>0</v>
      </c>
      <c r="O118" s="950">
        <f t="shared" si="21"/>
        <v>14490.8</v>
      </c>
      <c r="P118" s="954">
        <f>P119</f>
        <v>0</v>
      </c>
      <c r="Q118" s="950">
        <f t="shared" ref="Q118:Q122" si="39">SUM(O118:P118)</f>
        <v>14490.8</v>
      </c>
      <c r="R118" s="955">
        <f>R119</f>
        <v>14690.3</v>
      </c>
      <c r="S118" s="955">
        <f>S119</f>
        <v>15424.6</v>
      </c>
    </row>
    <row r="119" spans="1:19" x14ac:dyDescent="0.2">
      <c r="A119" s="312" t="s">
        <v>598</v>
      </c>
      <c r="B119" s="299" t="s">
        <v>567</v>
      </c>
      <c r="C119" s="293">
        <v>10</v>
      </c>
      <c r="D119" s="293">
        <v>3</v>
      </c>
      <c r="E119" s="860">
        <v>5058005</v>
      </c>
      <c r="F119" s="298">
        <v>620</v>
      </c>
      <c r="G119" s="956">
        <f>SUM(G120)</f>
        <v>13990.8</v>
      </c>
      <c r="H119" s="956">
        <f>SUM(H120)</f>
        <v>0</v>
      </c>
      <c r="I119" s="950">
        <f t="shared" si="30"/>
        <v>13990.8</v>
      </c>
      <c r="J119" s="956">
        <f>SUM(J120)</f>
        <v>0</v>
      </c>
      <c r="K119" s="950">
        <f t="shared" si="37"/>
        <v>13990.8</v>
      </c>
      <c r="L119" s="956">
        <f>SUM(L120)</f>
        <v>500</v>
      </c>
      <c r="M119" s="950">
        <f t="shared" si="38"/>
        <v>14490.8</v>
      </c>
      <c r="N119" s="956">
        <f>SUM(N120)</f>
        <v>0</v>
      </c>
      <c r="O119" s="950">
        <f t="shared" si="21"/>
        <v>14490.8</v>
      </c>
      <c r="P119" s="956">
        <f>SUM(P120)</f>
        <v>0</v>
      </c>
      <c r="Q119" s="950">
        <f t="shared" si="39"/>
        <v>14490.8</v>
      </c>
      <c r="R119" s="958">
        <f>SUM(R120)</f>
        <v>14690.3</v>
      </c>
      <c r="S119" s="958">
        <f>SUM(S120)</f>
        <v>15424.6</v>
      </c>
    </row>
    <row r="120" spans="1:19" x14ac:dyDescent="0.2">
      <c r="A120" s="312" t="s">
        <v>600</v>
      </c>
      <c r="B120" s="299" t="s">
        <v>567</v>
      </c>
      <c r="C120" s="293">
        <v>10</v>
      </c>
      <c r="D120" s="293">
        <v>3</v>
      </c>
      <c r="E120" s="860">
        <v>5058005</v>
      </c>
      <c r="F120" s="298">
        <v>622</v>
      </c>
      <c r="G120" s="956">
        <v>13990.8</v>
      </c>
      <c r="H120" s="956"/>
      <c r="I120" s="950">
        <f t="shared" si="30"/>
        <v>13990.8</v>
      </c>
      <c r="J120" s="956"/>
      <c r="K120" s="950">
        <f t="shared" si="37"/>
        <v>13990.8</v>
      </c>
      <c r="L120" s="956">
        <v>500</v>
      </c>
      <c r="M120" s="950">
        <f t="shared" si="38"/>
        <v>14490.8</v>
      </c>
      <c r="N120" s="956"/>
      <c r="O120" s="950">
        <f t="shared" si="21"/>
        <v>14490.8</v>
      </c>
      <c r="P120" s="956"/>
      <c r="Q120" s="950">
        <f t="shared" si="39"/>
        <v>14490.8</v>
      </c>
      <c r="R120" s="957">
        <v>14690.3</v>
      </c>
      <c r="S120" s="957">
        <v>15424.6</v>
      </c>
    </row>
    <row r="121" spans="1:19" s="869" customFormat="1" ht="25.5" x14ac:dyDescent="0.2">
      <c r="A121" s="361" t="s">
        <v>615</v>
      </c>
      <c r="B121" s="355" t="s">
        <v>567</v>
      </c>
      <c r="C121" s="362">
        <v>10</v>
      </c>
      <c r="D121" s="362">
        <v>3</v>
      </c>
      <c r="E121" s="858">
        <v>5055409</v>
      </c>
      <c r="F121" s="758" t="s">
        <v>358</v>
      </c>
      <c r="G121" s="954">
        <f>G122</f>
        <v>19659.8</v>
      </c>
      <c r="H121" s="954">
        <f>SUM(H122)</f>
        <v>0</v>
      </c>
      <c r="I121" s="950">
        <f t="shared" si="30"/>
        <v>19659.8</v>
      </c>
      <c r="J121" s="954">
        <f>SUM(J122)</f>
        <v>0</v>
      </c>
      <c r="K121" s="950">
        <f t="shared" si="37"/>
        <v>19659.8</v>
      </c>
      <c r="L121" s="954">
        <f>SUM(L122)</f>
        <v>0</v>
      </c>
      <c r="M121" s="950">
        <f t="shared" si="38"/>
        <v>19659.8</v>
      </c>
      <c r="N121" s="954">
        <f>SUM(N122)</f>
        <v>0</v>
      </c>
      <c r="O121" s="950">
        <f t="shared" si="21"/>
        <v>19659.8</v>
      </c>
      <c r="P121" s="954">
        <f>SUM(P122)</f>
        <v>0</v>
      </c>
      <c r="Q121" s="950">
        <f t="shared" si="39"/>
        <v>19659.8</v>
      </c>
      <c r="R121" s="955">
        <f t="shared" ref="R121:S122" si="40">R122</f>
        <v>20642.7</v>
      </c>
      <c r="S121" s="955">
        <f t="shared" si="40"/>
        <v>21675.200000000001</v>
      </c>
    </row>
    <row r="122" spans="1:19" x14ac:dyDescent="0.2">
      <c r="A122" s="312" t="s">
        <v>616</v>
      </c>
      <c r="B122" s="299" t="s">
        <v>567</v>
      </c>
      <c r="C122" s="293">
        <v>10</v>
      </c>
      <c r="D122" s="293">
        <v>3</v>
      </c>
      <c r="E122" s="860">
        <v>5055409</v>
      </c>
      <c r="F122" s="298">
        <v>610</v>
      </c>
      <c r="G122" s="956">
        <f>G123</f>
        <v>19659.8</v>
      </c>
      <c r="H122" s="956">
        <f>SUM(H123)</f>
        <v>0</v>
      </c>
      <c r="I122" s="950">
        <f t="shared" si="30"/>
        <v>19659.8</v>
      </c>
      <c r="J122" s="956">
        <f>SUM(J123)</f>
        <v>0</v>
      </c>
      <c r="K122" s="950">
        <f t="shared" si="37"/>
        <v>19659.8</v>
      </c>
      <c r="L122" s="956">
        <f>SUM(L123)</f>
        <v>0</v>
      </c>
      <c r="M122" s="950">
        <f t="shared" si="38"/>
        <v>19659.8</v>
      </c>
      <c r="N122" s="956">
        <f>SUM(N123)</f>
        <v>0</v>
      </c>
      <c r="O122" s="950">
        <f t="shared" si="21"/>
        <v>19659.8</v>
      </c>
      <c r="P122" s="956">
        <f>SUM(P123)</f>
        <v>0</v>
      </c>
      <c r="Q122" s="950">
        <f t="shared" si="39"/>
        <v>19659.8</v>
      </c>
      <c r="R122" s="958">
        <f t="shared" si="40"/>
        <v>20642.7</v>
      </c>
      <c r="S122" s="958">
        <f t="shared" si="40"/>
        <v>21675.200000000001</v>
      </c>
    </row>
    <row r="123" spans="1:19" x14ac:dyDescent="0.2">
      <c r="A123" s="312" t="s">
        <v>584</v>
      </c>
      <c r="B123" s="299" t="s">
        <v>567</v>
      </c>
      <c r="C123" s="293">
        <v>10</v>
      </c>
      <c r="D123" s="293">
        <v>3</v>
      </c>
      <c r="E123" s="860">
        <v>5055409</v>
      </c>
      <c r="F123" s="298">
        <v>612</v>
      </c>
      <c r="G123" s="956">
        <v>19659.8</v>
      </c>
      <c r="H123" s="956"/>
      <c r="I123" s="950">
        <f>SUM(G123:H123)</f>
        <v>19659.8</v>
      </c>
      <c r="J123" s="956"/>
      <c r="K123" s="950">
        <f>SUM(I123:J123)</f>
        <v>19659.8</v>
      </c>
      <c r="L123" s="956"/>
      <c r="M123" s="950">
        <f>SUM(K123:L123)</f>
        <v>19659.8</v>
      </c>
      <c r="N123" s="956"/>
      <c r="O123" s="950">
        <f t="shared" si="21"/>
        <v>19659.8</v>
      </c>
      <c r="P123" s="956"/>
      <c r="Q123" s="950">
        <f>SUM(O123:P123)</f>
        <v>19659.8</v>
      </c>
      <c r="R123" s="957">
        <v>20642.7</v>
      </c>
      <c r="S123" s="957">
        <v>21675.200000000001</v>
      </c>
    </row>
    <row r="124" spans="1:19" s="869" customFormat="1" x14ac:dyDescent="0.2">
      <c r="A124" s="361" t="s">
        <v>368</v>
      </c>
      <c r="B124" s="355" t="s">
        <v>567</v>
      </c>
      <c r="C124" s="362">
        <v>10</v>
      </c>
      <c r="D124" s="362">
        <v>4</v>
      </c>
      <c r="E124" s="858" t="s">
        <v>358</v>
      </c>
      <c r="F124" s="758"/>
      <c r="G124" s="954">
        <f>G125+G134+G137</f>
        <v>70060.2</v>
      </c>
      <c r="H124" s="954">
        <f>H125+H134+H137</f>
        <v>0</v>
      </c>
      <c r="I124" s="950">
        <f t="shared" si="30"/>
        <v>70060.2</v>
      </c>
      <c r="J124" s="954">
        <f>J125+J134+J137</f>
        <v>0</v>
      </c>
      <c r="K124" s="950">
        <f t="shared" ref="K124:K146" si="41">SUM(I124:J124)</f>
        <v>70060.2</v>
      </c>
      <c r="L124" s="954">
        <f>L125+L134+L137</f>
        <v>0</v>
      </c>
      <c r="M124" s="950">
        <f t="shared" ref="M124:M146" si="42">SUM(K124:L124)</f>
        <v>70060.2</v>
      </c>
      <c r="N124" s="954">
        <f>N125+N134+N137</f>
        <v>0</v>
      </c>
      <c r="O124" s="950">
        <f t="shared" si="21"/>
        <v>70060.2</v>
      </c>
      <c r="P124" s="954">
        <f>P125+P134+P137</f>
        <v>0</v>
      </c>
      <c r="Q124" s="950">
        <f t="shared" ref="Q124:Q146" si="43">SUM(O124:P124)</f>
        <v>70060.2</v>
      </c>
      <c r="R124" s="955">
        <f>R125+R134+R137</f>
        <v>70094.3</v>
      </c>
      <c r="S124" s="955">
        <f>S125+S134+S137</f>
        <v>70415.7</v>
      </c>
    </row>
    <row r="125" spans="1:19" s="869" customFormat="1" ht="51" x14ac:dyDescent="0.2">
      <c r="A125" s="361" t="s">
        <v>623</v>
      </c>
      <c r="B125" s="355" t="s">
        <v>567</v>
      </c>
      <c r="C125" s="362">
        <v>10</v>
      </c>
      <c r="D125" s="362">
        <v>4</v>
      </c>
      <c r="E125" s="883"/>
      <c r="F125" s="758"/>
      <c r="G125" s="961">
        <f>G126+G128+G132</f>
        <v>68859</v>
      </c>
      <c r="H125" s="961">
        <f>H126+H128+H132</f>
        <v>0</v>
      </c>
      <c r="I125" s="950">
        <f t="shared" si="30"/>
        <v>68859</v>
      </c>
      <c r="J125" s="961">
        <f>J126+J128+J132</f>
        <v>0</v>
      </c>
      <c r="K125" s="950">
        <f t="shared" si="41"/>
        <v>68859</v>
      </c>
      <c r="L125" s="961">
        <f>L126+L128+L132+L130</f>
        <v>0</v>
      </c>
      <c r="M125" s="950">
        <f t="shared" si="42"/>
        <v>68859</v>
      </c>
      <c r="N125" s="961">
        <f>N126+N128+N132+N130</f>
        <v>0</v>
      </c>
      <c r="O125" s="950">
        <f t="shared" si="21"/>
        <v>68859</v>
      </c>
      <c r="P125" s="961">
        <f>P126+P128+P132+P130</f>
        <v>0</v>
      </c>
      <c r="Q125" s="950">
        <f t="shared" si="43"/>
        <v>68859</v>
      </c>
      <c r="R125" s="961">
        <f t="shared" ref="R125:S125" si="44">R126+R128+R132</f>
        <v>68859</v>
      </c>
      <c r="S125" s="961">
        <f t="shared" si="44"/>
        <v>68859</v>
      </c>
    </row>
    <row r="126" spans="1:19" x14ac:dyDescent="0.2">
      <c r="A126" s="312" t="s">
        <v>579</v>
      </c>
      <c r="B126" s="299" t="s">
        <v>567</v>
      </c>
      <c r="C126" s="293">
        <v>10</v>
      </c>
      <c r="D126" s="293">
        <v>4</v>
      </c>
      <c r="E126" s="884">
        <v>5201300</v>
      </c>
      <c r="F126" s="298">
        <v>240</v>
      </c>
      <c r="G126" s="960">
        <f>G127</f>
        <v>3373</v>
      </c>
      <c r="H126" s="960">
        <f>H127</f>
        <v>0</v>
      </c>
      <c r="I126" s="950">
        <f t="shared" si="30"/>
        <v>3373</v>
      </c>
      <c r="J126" s="960">
        <f>J127</f>
        <v>0</v>
      </c>
      <c r="K126" s="950">
        <f t="shared" si="41"/>
        <v>3373</v>
      </c>
      <c r="L126" s="960">
        <v>1828</v>
      </c>
      <c r="M126" s="950">
        <f t="shared" si="42"/>
        <v>5201</v>
      </c>
      <c r="N126" s="960">
        <f>N127</f>
        <v>0</v>
      </c>
      <c r="O126" s="950">
        <f t="shared" si="21"/>
        <v>5201</v>
      </c>
      <c r="P126" s="960">
        <f>P127</f>
        <v>0</v>
      </c>
      <c r="Q126" s="950">
        <f t="shared" si="43"/>
        <v>5201</v>
      </c>
      <c r="R126" s="957">
        <f>R127</f>
        <v>3373</v>
      </c>
      <c r="S126" s="957">
        <f>S127</f>
        <v>3373</v>
      </c>
    </row>
    <row r="127" spans="1:19" x14ac:dyDescent="0.2">
      <c r="A127" s="312" t="s">
        <v>580</v>
      </c>
      <c r="B127" s="299" t="s">
        <v>567</v>
      </c>
      <c r="C127" s="293">
        <v>10</v>
      </c>
      <c r="D127" s="293">
        <v>4</v>
      </c>
      <c r="E127" s="884">
        <v>5201300</v>
      </c>
      <c r="F127" s="298">
        <v>244</v>
      </c>
      <c r="G127" s="956">
        <v>3373</v>
      </c>
      <c r="H127" s="956"/>
      <c r="I127" s="950">
        <f t="shared" si="30"/>
        <v>3373</v>
      </c>
      <c r="J127" s="956"/>
      <c r="K127" s="950">
        <f t="shared" si="41"/>
        <v>3373</v>
      </c>
      <c r="L127" s="956">
        <v>1828</v>
      </c>
      <c r="M127" s="950">
        <f t="shared" si="42"/>
        <v>5201</v>
      </c>
      <c r="N127" s="956"/>
      <c r="O127" s="950">
        <f t="shared" si="21"/>
        <v>5201</v>
      </c>
      <c r="P127" s="956"/>
      <c r="Q127" s="950">
        <f t="shared" si="43"/>
        <v>5201</v>
      </c>
      <c r="R127" s="956">
        <v>3373</v>
      </c>
      <c r="S127" s="956">
        <v>3373</v>
      </c>
    </row>
    <row r="128" spans="1:19" x14ac:dyDescent="0.2">
      <c r="A128" s="312" t="s">
        <v>620</v>
      </c>
      <c r="B128" s="299" t="s">
        <v>567</v>
      </c>
      <c r="C128" s="293">
        <v>10</v>
      </c>
      <c r="D128" s="293">
        <v>4</v>
      </c>
      <c r="E128" s="884">
        <v>5201300</v>
      </c>
      <c r="F128" s="298">
        <v>310</v>
      </c>
      <c r="G128" s="956">
        <f>G129</f>
        <v>61568.800000000003</v>
      </c>
      <c r="H128" s="956">
        <f>H129</f>
        <v>0</v>
      </c>
      <c r="I128" s="950">
        <f t="shared" si="30"/>
        <v>61568.800000000003</v>
      </c>
      <c r="J128" s="956">
        <f>J129</f>
        <v>0</v>
      </c>
      <c r="K128" s="950">
        <f t="shared" si="41"/>
        <v>61568.800000000003</v>
      </c>
      <c r="L128" s="956">
        <v>-2328</v>
      </c>
      <c r="M128" s="950">
        <f t="shared" si="42"/>
        <v>59240.800000000003</v>
      </c>
      <c r="N128" s="956">
        <f>N129</f>
        <v>0</v>
      </c>
      <c r="O128" s="950">
        <f t="shared" si="21"/>
        <v>59240.800000000003</v>
      </c>
      <c r="P128" s="956">
        <f>P129</f>
        <v>0</v>
      </c>
      <c r="Q128" s="950">
        <f t="shared" si="43"/>
        <v>59240.800000000003</v>
      </c>
      <c r="R128" s="958">
        <f>R129</f>
        <v>61568.800000000003</v>
      </c>
      <c r="S128" s="958">
        <f>S129</f>
        <v>61568.800000000003</v>
      </c>
    </row>
    <row r="129" spans="1:19" x14ac:dyDescent="0.2">
      <c r="A129" s="312" t="s">
        <v>621</v>
      </c>
      <c r="B129" s="299" t="s">
        <v>567</v>
      </c>
      <c r="C129" s="293">
        <v>10</v>
      </c>
      <c r="D129" s="293">
        <v>4</v>
      </c>
      <c r="E129" s="884">
        <v>5201300</v>
      </c>
      <c r="F129" s="298">
        <v>313</v>
      </c>
      <c r="G129" s="956">
        <v>61568.800000000003</v>
      </c>
      <c r="H129" s="956"/>
      <c r="I129" s="950">
        <f t="shared" si="30"/>
        <v>61568.800000000003</v>
      </c>
      <c r="J129" s="956"/>
      <c r="K129" s="950">
        <f t="shared" si="41"/>
        <v>61568.800000000003</v>
      </c>
      <c r="L129" s="956">
        <v>-2328</v>
      </c>
      <c r="M129" s="950">
        <f t="shared" si="42"/>
        <v>59240.800000000003</v>
      </c>
      <c r="N129" s="956"/>
      <c r="O129" s="950">
        <f t="shared" si="21"/>
        <v>59240.800000000003</v>
      </c>
      <c r="P129" s="956"/>
      <c r="Q129" s="950">
        <f t="shared" si="43"/>
        <v>59240.800000000003</v>
      </c>
      <c r="R129" s="956">
        <v>61568.800000000003</v>
      </c>
      <c r="S129" s="956">
        <v>61568.800000000003</v>
      </c>
    </row>
    <row r="130" spans="1:19" x14ac:dyDescent="0.2">
      <c r="A130" s="312" t="s">
        <v>612</v>
      </c>
      <c r="B130" s="299" t="s">
        <v>567</v>
      </c>
      <c r="C130" s="293">
        <v>10</v>
      </c>
      <c r="D130" s="293">
        <v>4</v>
      </c>
      <c r="E130" s="884">
        <v>5140100</v>
      </c>
      <c r="F130" s="298">
        <v>320</v>
      </c>
      <c r="G130" s="956"/>
      <c r="H130" s="956"/>
      <c r="I130" s="950"/>
      <c r="J130" s="956"/>
      <c r="K130" s="950"/>
      <c r="L130" s="956">
        <v>500</v>
      </c>
      <c r="M130" s="950">
        <f t="shared" si="42"/>
        <v>500</v>
      </c>
      <c r="N130" s="956">
        <f>N131</f>
        <v>0</v>
      </c>
      <c r="O130" s="950">
        <f t="shared" si="21"/>
        <v>500</v>
      </c>
      <c r="P130" s="956">
        <f>P131</f>
        <v>0</v>
      </c>
      <c r="Q130" s="950">
        <f t="shared" si="43"/>
        <v>500</v>
      </c>
      <c r="R130" s="956"/>
      <c r="S130" s="956"/>
    </row>
    <row r="131" spans="1:19" x14ac:dyDescent="0.2">
      <c r="A131" s="312" t="s">
        <v>638</v>
      </c>
      <c r="B131" s="299" t="s">
        <v>567</v>
      </c>
      <c r="C131" s="293">
        <v>10</v>
      </c>
      <c r="D131" s="293">
        <v>4</v>
      </c>
      <c r="E131" s="884">
        <v>5140100</v>
      </c>
      <c r="F131" s="298">
        <v>323</v>
      </c>
      <c r="G131" s="956"/>
      <c r="H131" s="956"/>
      <c r="I131" s="950"/>
      <c r="J131" s="956"/>
      <c r="K131" s="950"/>
      <c r="L131" s="956">
        <v>500</v>
      </c>
      <c r="M131" s="950">
        <f t="shared" si="42"/>
        <v>500</v>
      </c>
      <c r="N131" s="956"/>
      <c r="O131" s="950">
        <f t="shared" si="21"/>
        <v>500</v>
      </c>
      <c r="P131" s="956"/>
      <c r="Q131" s="950">
        <f t="shared" si="43"/>
        <v>500</v>
      </c>
      <c r="R131" s="956"/>
      <c r="S131" s="956"/>
    </row>
    <row r="132" spans="1:19" x14ac:dyDescent="0.2">
      <c r="A132" s="312" t="s">
        <v>620</v>
      </c>
      <c r="B132" s="299" t="s">
        <v>567</v>
      </c>
      <c r="C132" s="293">
        <v>10</v>
      </c>
      <c r="D132" s="293">
        <v>4</v>
      </c>
      <c r="E132" s="884">
        <v>5140100</v>
      </c>
      <c r="F132" s="298">
        <v>310</v>
      </c>
      <c r="G132" s="956">
        <f>G133</f>
        <v>3917.2</v>
      </c>
      <c r="H132" s="956">
        <f>H133</f>
        <v>0</v>
      </c>
      <c r="I132" s="950">
        <f t="shared" si="30"/>
        <v>3917.2</v>
      </c>
      <c r="J132" s="956">
        <f>J133</f>
        <v>0</v>
      </c>
      <c r="K132" s="950">
        <f t="shared" si="41"/>
        <v>3917.2</v>
      </c>
      <c r="L132" s="956">
        <f>L133</f>
        <v>0</v>
      </c>
      <c r="M132" s="950">
        <f t="shared" si="42"/>
        <v>3917.2</v>
      </c>
      <c r="N132" s="956">
        <f>N133</f>
        <v>0</v>
      </c>
      <c r="O132" s="950">
        <f t="shared" si="21"/>
        <v>3917.2</v>
      </c>
      <c r="P132" s="956">
        <f>P133</f>
        <v>0</v>
      </c>
      <c r="Q132" s="950">
        <f t="shared" si="43"/>
        <v>3917.2</v>
      </c>
      <c r="R132" s="958">
        <f>R133</f>
        <v>3917.2</v>
      </c>
      <c r="S132" s="958">
        <f>S133</f>
        <v>3917.2</v>
      </c>
    </row>
    <row r="133" spans="1:19" x14ac:dyDescent="0.2">
      <c r="A133" s="312" t="s">
        <v>621</v>
      </c>
      <c r="B133" s="299" t="s">
        <v>567</v>
      </c>
      <c r="C133" s="293">
        <v>10</v>
      </c>
      <c r="D133" s="293">
        <v>4</v>
      </c>
      <c r="E133" s="884">
        <v>5140100</v>
      </c>
      <c r="F133" s="298">
        <v>313</v>
      </c>
      <c r="G133" s="957">
        <v>3917.2</v>
      </c>
      <c r="H133" s="957"/>
      <c r="I133" s="950">
        <f t="shared" si="30"/>
        <v>3917.2</v>
      </c>
      <c r="J133" s="957"/>
      <c r="K133" s="950">
        <f t="shared" si="41"/>
        <v>3917.2</v>
      </c>
      <c r="L133" s="957"/>
      <c r="M133" s="950">
        <f t="shared" si="42"/>
        <v>3917.2</v>
      </c>
      <c r="N133" s="957"/>
      <c r="O133" s="950">
        <f t="shared" si="21"/>
        <v>3917.2</v>
      </c>
      <c r="P133" s="957"/>
      <c r="Q133" s="950">
        <f t="shared" si="43"/>
        <v>3917.2</v>
      </c>
      <c r="R133" s="957">
        <v>3917.2</v>
      </c>
      <c r="S133" s="957">
        <v>3917.2</v>
      </c>
    </row>
    <row r="134" spans="1:19" s="869" customFormat="1" ht="25.5" x14ac:dyDescent="0.2">
      <c r="A134" s="361" t="s">
        <v>1046</v>
      </c>
      <c r="B134" s="355" t="s">
        <v>567</v>
      </c>
      <c r="C134" s="362">
        <v>10</v>
      </c>
      <c r="D134" s="362">
        <v>4</v>
      </c>
      <c r="E134" s="883">
        <v>5140100</v>
      </c>
      <c r="F134" s="758"/>
      <c r="G134" s="954">
        <f>G135</f>
        <v>553.9</v>
      </c>
      <c r="H134" s="954">
        <f>H135</f>
        <v>0</v>
      </c>
      <c r="I134" s="950">
        <f t="shared" si="30"/>
        <v>553.9</v>
      </c>
      <c r="J134" s="954">
        <f>J135</f>
        <v>0</v>
      </c>
      <c r="K134" s="950">
        <f t="shared" si="41"/>
        <v>553.9</v>
      </c>
      <c r="L134" s="954">
        <f>L135</f>
        <v>0</v>
      </c>
      <c r="M134" s="950">
        <f t="shared" si="42"/>
        <v>553.9</v>
      </c>
      <c r="N134" s="954">
        <f>N135</f>
        <v>0</v>
      </c>
      <c r="O134" s="950">
        <f t="shared" si="21"/>
        <v>553.9</v>
      </c>
      <c r="P134" s="954">
        <f>P135</f>
        <v>0</v>
      </c>
      <c r="Q134" s="950">
        <f t="shared" si="43"/>
        <v>553.9</v>
      </c>
      <c r="R134" s="955">
        <f t="shared" ref="R134:S135" si="45">R135</f>
        <v>555.70000000000005</v>
      </c>
      <c r="S134" s="955">
        <f t="shared" si="45"/>
        <v>839.8</v>
      </c>
    </row>
    <row r="135" spans="1:19" x14ac:dyDescent="0.2">
      <c r="A135" s="312" t="s">
        <v>612</v>
      </c>
      <c r="B135" s="299" t="s">
        <v>567</v>
      </c>
      <c r="C135" s="293">
        <v>10</v>
      </c>
      <c r="D135" s="293">
        <v>4</v>
      </c>
      <c r="E135" s="860">
        <v>5140100</v>
      </c>
      <c r="F135" s="298">
        <v>320</v>
      </c>
      <c r="G135" s="956">
        <f>G136</f>
        <v>553.9</v>
      </c>
      <c r="H135" s="956">
        <f>H136</f>
        <v>0</v>
      </c>
      <c r="I135" s="950">
        <f t="shared" si="30"/>
        <v>553.9</v>
      </c>
      <c r="J135" s="956">
        <f>J136</f>
        <v>0</v>
      </c>
      <c r="K135" s="950">
        <f t="shared" si="41"/>
        <v>553.9</v>
      </c>
      <c r="L135" s="956">
        <f>L136</f>
        <v>0</v>
      </c>
      <c r="M135" s="950">
        <f t="shared" si="42"/>
        <v>553.9</v>
      </c>
      <c r="N135" s="956">
        <f>N136</f>
        <v>0</v>
      </c>
      <c r="O135" s="950">
        <f t="shared" si="21"/>
        <v>553.9</v>
      </c>
      <c r="P135" s="956">
        <f>P136</f>
        <v>0</v>
      </c>
      <c r="Q135" s="950">
        <f t="shared" si="43"/>
        <v>553.9</v>
      </c>
      <c r="R135" s="958">
        <f t="shared" si="45"/>
        <v>555.70000000000005</v>
      </c>
      <c r="S135" s="958">
        <f t="shared" si="45"/>
        <v>839.8</v>
      </c>
    </row>
    <row r="136" spans="1:19" ht="25.5" x14ac:dyDescent="0.2">
      <c r="A136" s="312" t="s">
        <v>625</v>
      </c>
      <c r="B136" s="299" t="s">
        <v>567</v>
      </c>
      <c r="C136" s="293">
        <v>10</v>
      </c>
      <c r="D136" s="293">
        <v>4</v>
      </c>
      <c r="E136" s="860">
        <v>5140100</v>
      </c>
      <c r="F136" s="298">
        <v>321</v>
      </c>
      <c r="G136" s="956">
        <v>553.9</v>
      </c>
      <c r="H136" s="956"/>
      <c r="I136" s="950">
        <f t="shared" si="30"/>
        <v>553.9</v>
      </c>
      <c r="J136" s="956"/>
      <c r="K136" s="950">
        <f t="shared" si="41"/>
        <v>553.9</v>
      </c>
      <c r="L136" s="956"/>
      <c r="M136" s="950">
        <f t="shared" si="42"/>
        <v>553.9</v>
      </c>
      <c r="N136" s="956"/>
      <c r="O136" s="950">
        <f t="shared" si="21"/>
        <v>553.9</v>
      </c>
      <c r="P136" s="956"/>
      <c r="Q136" s="950">
        <f t="shared" si="43"/>
        <v>553.9</v>
      </c>
      <c r="R136" s="957">
        <v>555.70000000000005</v>
      </c>
      <c r="S136" s="957">
        <v>839.8</v>
      </c>
    </row>
    <row r="137" spans="1:19" s="869" customFormat="1" ht="25.5" x14ac:dyDescent="0.2">
      <c r="A137" s="361" t="s">
        <v>618</v>
      </c>
      <c r="B137" s="355" t="s">
        <v>567</v>
      </c>
      <c r="C137" s="362">
        <v>10</v>
      </c>
      <c r="D137" s="362">
        <v>4</v>
      </c>
      <c r="E137" s="858">
        <v>5050502</v>
      </c>
      <c r="F137" s="758" t="s">
        <v>358</v>
      </c>
      <c r="G137" s="954">
        <f>G138</f>
        <v>647.29999999999995</v>
      </c>
      <c r="H137" s="954">
        <f>H138</f>
        <v>0</v>
      </c>
      <c r="I137" s="950">
        <f t="shared" si="30"/>
        <v>647.29999999999995</v>
      </c>
      <c r="J137" s="954">
        <f>J138</f>
        <v>0</v>
      </c>
      <c r="K137" s="950">
        <f t="shared" si="41"/>
        <v>647.29999999999995</v>
      </c>
      <c r="L137" s="954">
        <f>L138</f>
        <v>0</v>
      </c>
      <c r="M137" s="950">
        <f t="shared" si="42"/>
        <v>647.29999999999995</v>
      </c>
      <c r="N137" s="954">
        <f>N138</f>
        <v>0</v>
      </c>
      <c r="O137" s="950">
        <f t="shared" si="21"/>
        <v>647.29999999999995</v>
      </c>
      <c r="P137" s="954">
        <f>P138</f>
        <v>0</v>
      </c>
      <c r="Q137" s="950">
        <f t="shared" si="43"/>
        <v>647.29999999999995</v>
      </c>
      <c r="R137" s="955">
        <f>R138</f>
        <v>679.6</v>
      </c>
      <c r="S137" s="955">
        <f>S138</f>
        <v>716.9</v>
      </c>
    </row>
    <row r="138" spans="1:19" x14ac:dyDescent="0.2">
      <c r="A138" s="312" t="s">
        <v>620</v>
      </c>
      <c r="B138" s="299" t="s">
        <v>567</v>
      </c>
      <c r="C138" s="293">
        <v>10</v>
      </c>
      <c r="D138" s="293">
        <v>4</v>
      </c>
      <c r="E138" s="860">
        <v>5050502</v>
      </c>
      <c r="F138" s="298">
        <v>310</v>
      </c>
      <c r="G138" s="956">
        <f>SUM(G139)</f>
        <v>647.29999999999995</v>
      </c>
      <c r="H138" s="956">
        <f>SUM(H139)</f>
        <v>0</v>
      </c>
      <c r="I138" s="950">
        <f t="shared" si="30"/>
        <v>647.29999999999995</v>
      </c>
      <c r="J138" s="956">
        <f>SUM(J139)</f>
        <v>0</v>
      </c>
      <c r="K138" s="950">
        <f t="shared" si="41"/>
        <v>647.29999999999995</v>
      </c>
      <c r="L138" s="956">
        <f>SUM(L139)</f>
        <v>0</v>
      </c>
      <c r="M138" s="950">
        <f t="shared" si="42"/>
        <v>647.29999999999995</v>
      </c>
      <c r="N138" s="956">
        <f>SUM(N139)</f>
        <v>0</v>
      </c>
      <c r="O138" s="950">
        <f t="shared" si="21"/>
        <v>647.29999999999995</v>
      </c>
      <c r="P138" s="956">
        <f>SUM(P139)</f>
        <v>0</v>
      </c>
      <c r="Q138" s="950">
        <f t="shared" si="43"/>
        <v>647.29999999999995</v>
      </c>
      <c r="R138" s="958">
        <f>SUM(R139)</f>
        <v>679.6</v>
      </c>
      <c r="S138" s="958">
        <f>SUM(S139)</f>
        <v>716.9</v>
      </c>
    </row>
    <row r="139" spans="1:19" x14ac:dyDescent="0.2">
      <c r="A139" s="312" t="s">
        <v>621</v>
      </c>
      <c r="B139" s="299" t="s">
        <v>567</v>
      </c>
      <c r="C139" s="293">
        <v>10</v>
      </c>
      <c r="D139" s="293">
        <v>4</v>
      </c>
      <c r="E139" s="860">
        <v>5050502</v>
      </c>
      <c r="F139" s="298">
        <v>313</v>
      </c>
      <c r="G139" s="956">
        <v>647.29999999999995</v>
      </c>
      <c r="H139" s="956"/>
      <c r="I139" s="950">
        <f t="shared" si="30"/>
        <v>647.29999999999995</v>
      </c>
      <c r="J139" s="956"/>
      <c r="K139" s="950">
        <f t="shared" si="41"/>
        <v>647.29999999999995</v>
      </c>
      <c r="L139" s="956"/>
      <c r="M139" s="950">
        <f t="shared" si="42"/>
        <v>647.29999999999995</v>
      </c>
      <c r="N139" s="956"/>
      <c r="O139" s="950">
        <f t="shared" si="21"/>
        <v>647.29999999999995</v>
      </c>
      <c r="P139" s="956"/>
      <c r="Q139" s="950">
        <f t="shared" si="43"/>
        <v>647.29999999999995</v>
      </c>
      <c r="R139" s="957">
        <v>679.6</v>
      </c>
      <c r="S139" s="957">
        <v>716.9</v>
      </c>
    </row>
    <row r="140" spans="1:19" s="869" customFormat="1" x14ac:dyDescent="0.2">
      <c r="A140" s="361" t="s">
        <v>369</v>
      </c>
      <c r="B140" s="355" t="s">
        <v>567</v>
      </c>
      <c r="C140" s="362">
        <v>10</v>
      </c>
      <c r="D140" s="362">
        <v>6</v>
      </c>
      <c r="E140" s="858" t="s">
        <v>358</v>
      </c>
      <c r="F140" s="758" t="s">
        <v>358</v>
      </c>
      <c r="G140" s="954">
        <f>G141</f>
        <v>15185.6</v>
      </c>
      <c r="H140" s="954">
        <f>H141</f>
        <v>0</v>
      </c>
      <c r="I140" s="950">
        <f t="shared" si="30"/>
        <v>15185.6</v>
      </c>
      <c r="J140" s="954">
        <f>J141</f>
        <v>0</v>
      </c>
      <c r="K140" s="950">
        <f t="shared" si="41"/>
        <v>15185.6</v>
      </c>
      <c r="L140" s="954">
        <f>L141</f>
        <v>0</v>
      </c>
      <c r="M140" s="950">
        <f t="shared" si="42"/>
        <v>15185.6</v>
      </c>
      <c r="N140" s="954">
        <f>N141</f>
        <v>0</v>
      </c>
      <c r="O140" s="950">
        <f t="shared" ref="O140:O203" si="46">M140+N140</f>
        <v>15185.6</v>
      </c>
      <c r="P140" s="954">
        <f>P141</f>
        <v>0</v>
      </c>
      <c r="Q140" s="950">
        <f t="shared" si="43"/>
        <v>15185.6</v>
      </c>
      <c r="R140" s="955">
        <f>R141</f>
        <v>15053.4</v>
      </c>
      <c r="S140" s="955">
        <f>S141</f>
        <v>15053.4</v>
      </c>
    </row>
    <row r="141" spans="1:19" s="869" customFormat="1" x14ac:dyDescent="0.2">
      <c r="A141" s="361" t="s">
        <v>627</v>
      </c>
      <c r="B141" s="355" t="s">
        <v>567</v>
      </c>
      <c r="C141" s="362">
        <v>10</v>
      </c>
      <c r="D141" s="362">
        <v>6</v>
      </c>
      <c r="E141" s="858">
        <v>20400</v>
      </c>
      <c r="F141" s="758" t="s">
        <v>358</v>
      </c>
      <c r="G141" s="954">
        <f>G142+G145</f>
        <v>15185.6</v>
      </c>
      <c r="H141" s="954">
        <f>H142+H145</f>
        <v>0</v>
      </c>
      <c r="I141" s="950">
        <f t="shared" si="30"/>
        <v>15185.6</v>
      </c>
      <c r="J141" s="954">
        <f>J142+J145</f>
        <v>0</v>
      </c>
      <c r="K141" s="950">
        <f t="shared" si="41"/>
        <v>15185.6</v>
      </c>
      <c r="L141" s="954">
        <f>L142+L145</f>
        <v>0</v>
      </c>
      <c r="M141" s="950">
        <f t="shared" si="42"/>
        <v>15185.6</v>
      </c>
      <c r="N141" s="954">
        <f>N142+N145</f>
        <v>0</v>
      </c>
      <c r="O141" s="950">
        <f t="shared" si="46"/>
        <v>15185.6</v>
      </c>
      <c r="P141" s="954">
        <f>P142+P145</f>
        <v>0</v>
      </c>
      <c r="Q141" s="950">
        <f t="shared" si="43"/>
        <v>15185.6</v>
      </c>
      <c r="R141" s="955">
        <f>R142+R145</f>
        <v>15053.4</v>
      </c>
      <c r="S141" s="955">
        <f>S142+S145</f>
        <v>15053.4</v>
      </c>
    </row>
    <row r="142" spans="1:19" x14ac:dyDescent="0.2">
      <c r="A142" s="312" t="s">
        <v>956</v>
      </c>
      <c r="B142" s="299" t="s">
        <v>567</v>
      </c>
      <c r="C142" s="293">
        <v>10</v>
      </c>
      <c r="D142" s="293">
        <v>6</v>
      </c>
      <c r="E142" s="860">
        <v>20400</v>
      </c>
      <c r="F142" s="298">
        <v>120</v>
      </c>
      <c r="G142" s="956">
        <f>SUM(G143:G144)</f>
        <v>13607.1</v>
      </c>
      <c r="H142" s="956">
        <f>SUM(H143:H144)</f>
        <v>0</v>
      </c>
      <c r="I142" s="950">
        <f t="shared" si="30"/>
        <v>13607.1</v>
      </c>
      <c r="J142" s="956">
        <f>SUM(J143:J144)</f>
        <v>0</v>
      </c>
      <c r="K142" s="950">
        <f t="shared" si="41"/>
        <v>13607.1</v>
      </c>
      <c r="L142" s="956">
        <f>SUM(L143:L144)</f>
        <v>0</v>
      </c>
      <c r="M142" s="950">
        <f t="shared" si="42"/>
        <v>13607.1</v>
      </c>
      <c r="N142" s="956">
        <f>SUM(N143:N144)</f>
        <v>0</v>
      </c>
      <c r="O142" s="950">
        <f t="shared" si="46"/>
        <v>13607.1</v>
      </c>
      <c r="P142" s="956">
        <f>SUM(P143:P144)</f>
        <v>0</v>
      </c>
      <c r="Q142" s="950">
        <f t="shared" si="43"/>
        <v>13607.1</v>
      </c>
      <c r="R142" s="958">
        <f>SUM(R143:R144)</f>
        <v>13080</v>
      </c>
      <c r="S142" s="958">
        <f>SUM(S143:S144)</f>
        <v>13080</v>
      </c>
    </row>
    <row r="143" spans="1:19" x14ac:dyDescent="0.2">
      <c r="A143" s="312" t="s">
        <v>559</v>
      </c>
      <c r="B143" s="299" t="s">
        <v>567</v>
      </c>
      <c r="C143" s="293">
        <v>10</v>
      </c>
      <c r="D143" s="293">
        <v>6</v>
      </c>
      <c r="E143" s="860">
        <v>20400</v>
      </c>
      <c r="F143" s="298">
        <v>121</v>
      </c>
      <c r="G143" s="956">
        <v>13495.1</v>
      </c>
      <c r="H143" s="956"/>
      <c r="I143" s="950">
        <f t="shared" si="30"/>
        <v>13495.1</v>
      </c>
      <c r="J143" s="956"/>
      <c r="K143" s="950">
        <f t="shared" si="41"/>
        <v>13495.1</v>
      </c>
      <c r="L143" s="956"/>
      <c r="M143" s="950">
        <f t="shared" si="42"/>
        <v>13495.1</v>
      </c>
      <c r="N143" s="956"/>
      <c r="O143" s="950">
        <f t="shared" si="46"/>
        <v>13495.1</v>
      </c>
      <c r="P143" s="956"/>
      <c r="Q143" s="950">
        <f t="shared" si="43"/>
        <v>13495.1</v>
      </c>
      <c r="R143" s="956">
        <v>12920.5</v>
      </c>
      <c r="S143" s="956">
        <v>12920.5</v>
      </c>
    </row>
    <row r="144" spans="1:19" x14ac:dyDescent="0.2">
      <c r="A144" s="312" t="s">
        <v>560</v>
      </c>
      <c r="B144" s="299" t="s">
        <v>567</v>
      </c>
      <c r="C144" s="293">
        <v>10</v>
      </c>
      <c r="D144" s="293">
        <v>6</v>
      </c>
      <c r="E144" s="860">
        <v>20400</v>
      </c>
      <c r="F144" s="298">
        <v>122</v>
      </c>
      <c r="G144" s="957">
        <v>112</v>
      </c>
      <c r="H144" s="957"/>
      <c r="I144" s="950">
        <f t="shared" si="30"/>
        <v>112</v>
      </c>
      <c r="J144" s="957"/>
      <c r="K144" s="950">
        <f t="shared" si="41"/>
        <v>112</v>
      </c>
      <c r="L144" s="957"/>
      <c r="M144" s="950">
        <f t="shared" si="42"/>
        <v>112</v>
      </c>
      <c r="N144" s="957"/>
      <c r="O144" s="950">
        <f t="shared" si="46"/>
        <v>112</v>
      </c>
      <c r="P144" s="957"/>
      <c r="Q144" s="950">
        <f t="shared" si="43"/>
        <v>112</v>
      </c>
      <c r="R144" s="957">
        <v>159.5</v>
      </c>
      <c r="S144" s="957">
        <v>159.5</v>
      </c>
    </row>
    <row r="145" spans="1:19" x14ac:dyDescent="0.2">
      <c r="A145" s="312" t="s">
        <v>562</v>
      </c>
      <c r="B145" s="299" t="s">
        <v>567</v>
      </c>
      <c r="C145" s="293">
        <v>10</v>
      </c>
      <c r="D145" s="293">
        <v>6</v>
      </c>
      <c r="E145" s="860">
        <v>20400</v>
      </c>
      <c r="F145" s="298">
        <v>240</v>
      </c>
      <c r="G145" s="956">
        <f>SUM(G146:G147)</f>
        <v>1578.5</v>
      </c>
      <c r="H145" s="956">
        <f>SUM(H146:H147)</f>
        <v>0</v>
      </c>
      <c r="I145" s="950">
        <f t="shared" si="30"/>
        <v>1578.5</v>
      </c>
      <c r="J145" s="956">
        <f>SUM(J146:J147)</f>
        <v>0</v>
      </c>
      <c r="K145" s="950">
        <f t="shared" si="41"/>
        <v>1578.5</v>
      </c>
      <c r="L145" s="956">
        <f>SUM(L146:L147)</f>
        <v>0</v>
      </c>
      <c r="M145" s="950">
        <f t="shared" si="42"/>
        <v>1578.5</v>
      </c>
      <c r="N145" s="956">
        <f>SUM(N146:N147)</f>
        <v>0</v>
      </c>
      <c r="O145" s="950">
        <f t="shared" si="46"/>
        <v>1578.5</v>
      </c>
      <c r="P145" s="956">
        <f>SUM(P146:P147)</f>
        <v>0</v>
      </c>
      <c r="Q145" s="950">
        <f t="shared" si="43"/>
        <v>1578.5</v>
      </c>
      <c r="R145" s="958">
        <f>SUM(R146:R147)</f>
        <v>1973.4</v>
      </c>
      <c r="S145" s="958">
        <f>SUM(S146:S147)</f>
        <v>1973.4</v>
      </c>
    </row>
    <row r="146" spans="1:19" x14ac:dyDescent="0.2">
      <c r="A146" s="312" t="s">
        <v>1042</v>
      </c>
      <c r="B146" s="299" t="s">
        <v>567</v>
      </c>
      <c r="C146" s="293">
        <v>10</v>
      </c>
      <c r="D146" s="293">
        <v>6</v>
      </c>
      <c r="E146" s="860">
        <v>20400</v>
      </c>
      <c r="F146" s="298">
        <v>242</v>
      </c>
      <c r="G146" s="956">
        <v>173.1</v>
      </c>
      <c r="H146" s="956"/>
      <c r="I146" s="950">
        <f t="shared" si="30"/>
        <v>173.1</v>
      </c>
      <c r="J146" s="956"/>
      <c r="K146" s="950">
        <f t="shared" si="41"/>
        <v>173.1</v>
      </c>
      <c r="L146" s="956"/>
      <c r="M146" s="950">
        <f t="shared" si="42"/>
        <v>173.1</v>
      </c>
      <c r="N146" s="956"/>
      <c r="O146" s="950">
        <f t="shared" si="46"/>
        <v>173.1</v>
      </c>
      <c r="P146" s="956"/>
      <c r="Q146" s="950">
        <f t="shared" si="43"/>
        <v>173.1</v>
      </c>
      <c r="R146" s="956">
        <v>290.60000000000002</v>
      </c>
      <c r="S146" s="956">
        <v>290.60000000000002</v>
      </c>
    </row>
    <row r="147" spans="1:19" s="877" customFormat="1" x14ac:dyDescent="0.2">
      <c r="A147" s="312" t="s">
        <v>580</v>
      </c>
      <c r="B147" s="299" t="s">
        <v>567</v>
      </c>
      <c r="C147" s="293">
        <v>10</v>
      </c>
      <c r="D147" s="293">
        <v>6</v>
      </c>
      <c r="E147" s="860">
        <v>20400</v>
      </c>
      <c r="F147" s="298">
        <v>244</v>
      </c>
      <c r="G147" s="956">
        <v>1405.4</v>
      </c>
      <c r="H147" s="956"/>
      <c r="I147" s="950">
        <f>SUM(G147:H147)</f>
        <v>1405.4</v>
      </c>
      <c r="J147" s="956"/>
      <c r="K147" s="950">
        <f>SUM(I147:J147)</f>
        <v>1405.4</v>
      </c>
      <c r="L147" s="956"/>
      <c r="M147" s="950">
        <f>SUM(K147:L147)</f>
        <v>1405.4</v>
      </c>
      <c r="N147" s="956"/>
      <c r="O147" s="950">
        <f t="shared" si="46"/>
        <v>1405.4</v>
      </c>
      <c r="P147" s="956"/>
      <c r="Q147" s="950">
        <f>SUM(O147:P147)</f>
        <v>1405.4</v>
      </c>
      <c r="R147" s="956">
        <v>1682.8</v>
      </c>
      <c r="S147" s="956">
        <v>1682.8</v>
      </c>
    </row>
    <row r="148" spans="1:19" ht="13.5" x14ac:dyDescent="0.25">
      <c r="A148" s="878" t="s">
        <v>630</v>
      </c>
      <c r="B148" s="879" t="s">
        <v>631</v>
      </c>
      <c r="C148" s="880" t="s">
        <v>358</v>
      </c>
      <c r="D148" s="880" t="s">
        <v>358</v>
      </c>
      <c r="E148" s="885" t="s">
        <v>358</v>
      </c>
      <c r="F148" s="882" t="s">
        <v>358</v>
      </c>
      <c r="G148" s="952">
        <f>SUM(G153+G149)</f>
        <v>16334.7</v>
      </c>
      <c r="H148" s="952">
        <f>SUM(H153+H149)</f>
        <v>0</v>
      </c>
      <c r="I148" s="950">
        <f t="shared" si="30"/>
        <v>16334.7</v>
      </c>
      <c r="J148" s="952">
        <f>SUM(J153+J149)</f>
        <v>0</v>
      </c>
      <c r="K148" s="950">
        <f t="shared" ref="K148:K155" si="47">SUM(I148:J148)</f>
        <v>16334.7</v>
      </c>
      <c r="L148" s="952">
        <f>SUM(L153+L149)</f>
        <v>0</v>
      </c>
      <c r="M148" s="950">
        <f t="shared" ref="M148:M155" si="48">SUM(K148:L148)</f>
        <v>16334.7</v>
      </c>
      <c r="N148" s="952">
        <f>SUM(N153+N149)</f>
        <v>0</v>
      </c>
      <c r="O148" s="950">
        <f t="shared" si="46"/>
        <v>16334.7</v>
      </c>
      <c r="P148" s="952">
        <f>SUM(P153+P149)</f>
        <v>0</v>
      </c>
      <c r="Q148" s="950">
        <f t="shared" ref="Q148:Q155" si="49">SUM(O148:P148)</f>
        <v>16334.7</v>
      </c>
      <c r="R148" s="953">
        <f>SUM(R153)</f>
        <v>10840.900000000001</v>
      </c>
      <c r="S148" s="953">
        <f>SUM(S153)</f>
        <v>10840.900000000001</v>
      </c>
    </row>
    <row r="149" spans="1:19" ht="13.5" hidden="1" x14ac:dyDescent="0.25">
      <c r="A149" s="361" t="s">
        <v>362</v>
      </c>
      <c r="B149" s="355" t="s">
        <v>631</v>
      </c>
      <c r="C149" s="880">
        <v>5</v>
      </c>
      <c r="D149" s="880"/>
      <c r="E149" s="885"/>
      <c r="F149" s="882"/>
      <c r="G149" s="952">
        <f>G150</f>
        <v>0</v>
      </c>
      <c r="H149" s="952">
        <f>H150</f>
        <v>0</v>
      </c>
      <c r="I149" s="950">
        <f t="shared" si="30"/>
        <v>0</v>
      </c>
      <c r="J149" s="952">
        <f>J150</f>
        <v>0</v>
      </c>
      <c r="K149" s="950">
        <f t="shared" si="47"/>
        <v>0</v>
      </c>
      <c r="L149" s="952">
        <f>L150</f>
        <v>0</v>
      </c>
      <c r="M149" s="950">
        <f t="shared" si="48"/>
        <v>0</v>
      </c>
      <c r="N149" s="952">
        <f>N150</f>
        <v>0</v>
      </c>
      <c r="O149" s="950">
        <f t="shared" si="46"/>
        <v>0</v>
      </c>
      <c r="P149" s="952">
        <f>P150</f>
        <v>0</v>
      </c>
      <c r="Q149" s="950">
        <f t="shared" si="49"/>
        <v>0</v>
      </c>
      <c r="R149" s="953"/>
      <c r="S149" s="953"/>
    </row>
    <row r="150" spans="1:19" ht="13.5" hidden="1" x14ac:dyDescent="0.25">
      <c r="A150" s="886" t="s">
        <v>1179</v>
      </c>
      <c r="B150" s="355" t="s">
        <v>631</v>
      </c>
      <c r="C150" s="362">
        <v>5</v>
      </c>
      <c r="D150" s="362">
        <v>5</v>
      </c>
      <c r="E150" s="885"/>
      <c r="F150" s="882"/>
      <c r="G150" s="955">
        <f t="shared" ref="G150:P151" si="50">G151</f>
        <v>0</v>
      </c>
      <c r="H150" s="955">
        <f t="shared" si="50"/>
        <v>0</v>
      </c>
      <c r="I150" s="950">
        <f t="shared" si="30"/>
        <v>0</v>
      </c>
      <c r="J150" s="955">
        <f t="shared" si="50"/>
        <v>0</v>
      </c>
      <c r="K150" s="950">
        <f t="shared" si="47"/>
        <v>0</v>
      </c>
      <c r="L150" s="955">
        <f t="shared" si="50"/>
        <v>0</v>
      </c>
      <c r="M150" s="950">
        <f t="shared" si="48"/>
        <v>0</v>
      </c>
      <c r="N150" s="955">
        <f t="shared" si="50"/>
        <v>0</v>
      </c>
      <c r="O150" s="950">
        <f t="shared" si="46"/>
        <v>0</v>
      </c>
      <c r="P150" s="955">
        <f t="shared" si="50"/>
        <v>0</v>
      </c>
      <c r="Q150" s="950">
        <f t="shared" si="49"/>
        <v>0</v>
      </c>
      <c r="R150" s="955">
        <f t="shared" ref="R150:S150" si="51">R151</f>
        <v>0</v>
      </c>
      <c r="S150" s="955">
        <f t="shared" si="51"/>
        <v>0</v>
      </c>
    </row>
    <row r="151" spans="1:19" ht="25.5" hidden="1" x14ac:dyDescent="0.2">
      <c r="A151" s="315" t="s">
        <v>1180</v>
      </c>
      <c r="B151" s="299" t="s">
        <v>631</v>
      </c>
      <c r="C151" s="293">
        <v>5</v>
      </c>
      <c r="D151" s="293">
        <v>5</v>
      </c>
      <c r="E151" s="860">
        <v>5222708</v>
      </c>
      <c r="F151" s="298"/>
      <c r="G151" s="958">
        <f t="shared" si="50"/>
        <v>0</v>
      </c>
      <c r="H151" s="958">
        <f t="shared" si="50"/>
        <v>0</v>
      </c>
      <c r="I151" s="950">
        <f t="shared" si="30"/>
        <v>0</v>
      </c>
      <c r="J151" s="958">
        <f t="shared" si="50"/>
        <v>0</v>
      </c>
      <c r="K151" s="950">
        <f t="shared" si="47"/>
        <v>0</v>
      </c>
      <c r="L151" s="958">
        <f t="shared" si="50"/>
        <v>0</v>
      </c>
      <c r="M151" s="950">
        <f t="shared" si="48"/>
        <v>0</v>
      </c>
      <c r="N151" s="958">
        <f t="shared" si="50"/>
        <v>0</v>
      </c>
      <c r="O151" s="950">
        <f t="shared" si="46"/>
        <v>0</v>
      </c>
      <c r="P151" s="958">
        <f t="shared" si="50"/>
        <v>0</v>
      </c>
      <c r="Q151" s="950">
        <f t="shared" si="49"/>
        <v>0</v>
      </c>
      <c r="R151" s="958"/>
      <c r="S151" s="958"/>
    </row>
    <row r="152" spans="1:19" hidden="1" x14ac:dyDescent="0.2">
      <c r="A152" s="312" t="s">
        <v>580</v>
      </c>
      <c r="B152" s="299" t="s">
        <v>631</v>
      </c>
      <c r="C152" s="293">
        <v>5</v>
      </c>
      <c r="D152" s="293">
        <v>5</v>
      </c>
      <c r="E152" s="860">
        <v>5222708</v>
      </c>
      <c r="F152" s="298">
        <v>244</v>
      </c>
      <c r="G152" s="956"/>
      <c r="H152" s="956"/>
      <c r="I152" s="950">
        <f t="shared" si="30"/>
        <v>0</v>
      </c>
      <c r="J152" s="956"/>
      <c r="K152" s="950">
        <f t="shared" si="47"/>
        <v>0</v>
      </c>
      <c r="L152" s="956"/>
      <c r="M152" s="950">
        <f t="shared" si="48"/>
        <v>0</v>
      </c>
      <c r="N152" s="956"/>
      <c r="O152" s="950">
        <f t="shared" si="46"/>
        <v>0</v>
      </c>
      <c r="P152" s="956"/>
      <c r="Q152" s="950">
        <f t="shared" si="49"/>
        <v>0</v>
      </c>
      <c r="R152" s="958"/>
      <c r="S152" s="958"/>
    </row>
    <row r="153" spans="1:19" s="869" customFormat="1" x14ac:dyDescent="0.2">
      <c r="A153" s="361" t="s">
        <v>367</v>
      </c>
      <c r="B153" s="355" t="s">
        <v>631</v>
      </c>
      <c r="C153" s="362">
        <v>10</v>
      </c>
      <c r="D153" s="362" t="s">
        <v>358</v>
      </c>
      <c r="E153" s="858" t="s">
        <v>358</v>
      </c>
      <c r="F153" s="758" t="s">
        <v>358</v>
      </c>
      <c r="G153" s="954">
        <f>SUM(G154+G161)</f>
        <v>16334.7</v>
      </c>
      <c r="H153" s="954">
        <f>SUM(H154+H161)</f>
        <v>0</v>
      </c>
      <c r="I153" s="950">
        <f t="shared" si="30"/>
        <v>16334.7</v>
      </c>
      <c r="J153" s="954">
        <f>SUM(J154+J161)</f>
        <v>0</v>
      </c>
      <c r="K153" s="950">
        <f t="shared" si="47"/>
        <v>16334.7</v>
      </c>
      <c r="L153" s="954">
        <f>SUM(L154+L161)</f>
        <v>0</v>
      </c>
      <c r="M153" s="950">
        <f t="shared" si="48"/>
        <v>16334.7</v>
      </c>
      <c r="N153" s="954">
        <f>SUM(N154+N161)</f>
        <v>0</v>
      </c>
      <c r="O153" s="950">
        <f t="shared" si="46"/>
        <v>16334.7</v>
      </c>
      <c r="P153" s="954">
        <f>SUM(P154+P161)</f>
        <v>0</v>
      </c>
      <c r="Q153" s="950">
        <f t="shared" si="49"/>
        <v>16334.7</v>
      </c>
      <c r="R153" s="955">
        <f>SUM(R154+R161)</f>
        <v>10840.900000000001</v>
      </c>
      <c r="S153" s="955">
        <f>SUM(S154+S161)</f>
        <v>10840.900000000001</v>
      </c>
    </row>
    <row r="154" spans="1:19" s="869" customFormat="1" x14ac:dyDescent="0.2">
      <c r="A154" s="361" t="s">
        <v>299</v>
      </c>
      <c r="B154" s="355" t="s">
        <v>631</v>
      </c>
      <c r="C154" s="362">
        <v>10</v>
      </c>
      <c r="D154" s="362">
        <v>3</v>
      </c>
      <c r="E154" s="858" t="s">
        <v>358</v>
      </c>
      <c r="F154" s="758" t="s">
        <v>358</v>
      </c>
      <c r="G154" s="954">
        <f>G155+G158</f>
        <v>10987.4</v>
      </c>
      <c r="H154" s="954">
        <f>H155+H158</f>
        <v>0</v>
      </c>
      <c r="I154" s="950">
        <f t="shared" si="30"/>
        <v>10987.4</v>
      </c>
      <c r="J154" s="954">
        <f>J155+J158</f>
        <v>0</v>
      </c>
      <c r="K154" s="950">
        <f t="shared" si="47"/>
        <v>10987.4</v>
      </c>
      <c r="L154" s="954">
        <f>L155+L158</f>
        <v>0</v>
      </c>
      <c r="M154" s="950">
        <f t="shared" si="48"/>
        <v>10987.4</v>
      </c>
      <c r="N154" s="954">
        <f>N155+N158</f>
        <v>0</v>
      </c>
      <c r="O154" s="950">
        <f t="shared" si="46"/>
        <v>10987.4</v>
      </c>
      <c r="P154" s="954">
        <f>P155+P158</f>
        <v>0</v>
      </c>
      <c r="Q154" s="950">
        <f t="shared" si="49"/>
        <v>10987.4</v>
      </c>
      <c r="R154" s="955">
        <f>R155+R158</f>
        <v>5493.6</v>
      </c>
      <c r="S154" s="955">
        <f>S155+S158</f>
        <v>5493.6</v>
      </c>
    </row>
    <row r="155" spans="1:19" s="869" customFormat="1" ht="51" x14ac:dyDescent="0.2">
      <c r="A155" s="361" t="s">
        <v>633</v>
      </c>
      <c r="B155" s="355" t="s">
        <v>631</v>
      </c>
      <c r="C155" s="362">
        <v>10</v>
      </c>
      <c r="D155" s="362">
        <v>3</v>
      </c>
      <c r="E155" s="858">
        <v>5053401</v>
      </c>
      <c r="F155" s="758" t="s">
        <v>358</v>
      </c>
      <c r="G155" s="954">
        <f>G156</f>
        <v>3769.4</v>
      </c>
      <c r="H155" s="954">
        <f>H156</f>
        <v>0</v>
      </c>
      <c r="I155" s="950">
        <f t="shared" si="30"/>
        <v>3769.4</v>
      </c>
      <c r="J155" s="954">
        <f>J156</f>
        <v>0</v>
      </c>
      <c r="K155" s="950">
        <f t="shared" si="47"/>
        <v>3769.4</v>
      </c>
      <c r="L155" s="954">
        <f>L156</f>
        <v>0</v>
      </c>
      <c r="M155" s="950">
        <f t="shared" si="48"/>
        <v>3769.4</v>
      </c>
      <c r="N155" s="954">
        <f>N156</f>
        <v>0</v>
      </c>
      <c r="O155" s="950">
        <f t="shared" si="46"/>
        <v>3769.4</v>
      </c>
      <c r="P155" s="954">
        <f>P156</f>
        <v>0</v>
      </c>
      <c r="Q155" s="950">
        <f t="shared" si="49"/>
        <v>3769.4</v>
      </c>
      <c r="R155" s="955">
        <f t="shared" ref="R155:S156" si="52">R156</f>
        <v>0</v>
      </c>
      <c r="S155" s="955">
        <f t="shared" si="52"/>
        <v>0</v>
      </c>
    </row>
    <row r="156" spans="1:19" x14ac:dyDescent="0.2">
      <c r="A156" s="312" t="s">
        <v>612</v>
      </c>
      <c r="B156" s="299" t="s">
        <v>631</v>
      </c>
      <c r="C156" s="293">
        <v>10</v>
      </c>
      <c r="D156" s="293">
        <v>3</v>
      </c>
      <c r="E156" s="860">
        <v>5053401</v>
      </c>
      <c r="F156" s="298">
        <v>320</v>
      </c>
      <c r="G156" s="956">
        <f>G157</f>
        <v>3769.4</v>
      </c>
      <c r="H156" s="956">
        <f>H157</f>
        <v>0</v>
      </c>
      <c r="I156" s="950">
        <f t="shared" ref="I156:I221" si="53">SUM(G156:H156)</f>
        <v>3769.4</v>
      </c>
      <c r="J156" s="956">
        <f>J157</f>
        <v>0</v>
      </c>
      <c r="K156" s="950">
        <f t="shared" ref="K156:K174" si="54">SUM(I156:J156)</f>
        <v>3769.4</v>
      </c>
      <c r="L156" s="956">
        <f>L157</f>
        <v>0</v>
      </c>
      <c r="M156" s="950">
        <f t="shared" ref="M156:M174" si="55">SUM(K156:L156)</f>
        <v>3769.4</v>
      </c>
      <c r="N156" s="956">
        <f>N157</f>
        <v>0</v>
      </c>
      <c r="O156" s="950">
        <f t="shared" si="46"/>
        <v>3769.4</v>
      </c>
      <c r="P156" s="956">
        <f>P157</f>
        <v>0</v>
      </c>
      <c r="Q156" s="950">
        <f t="shared" ref="Q156:Q174" si="56">SUM(O156:P156)</f>
        <v>3769.4</v>
      </c>
      <c r="R156" s="958">
        <f t="shared" si="52"/>
        <v>0</v>
      </c>
      <c r="S156" s="958">
        <f t="shared" si="52"/>
        <v>0</v>
      </c>
    </row>
    <row r="157" spans="1:19" x14ac:dyDescent="0.2">
      <c r="A157" s="312" t="s">
        <v>634</v>
      </c>
      <c r="B157" s="299" t="s">
        <v>631</v>
      </c>
      <c r="C157" s="293">
        <v>10</v>
      </c>
      <c r="D157" s="293">
        <v>3</v>
      </c>
      <c r="E157" s="860">
        <v>5053401</v>
      </c>
      <c r="F157" s="298">
        <v>322</v>
      </c>
      <c r="G157" s="956">
        <v>3769.4</v>
      </c>
      <c r="H157" s="956"/>
      <c r="I157" s="950">
        <f t="shared" si="53"/>
        <v>3769.4</v>
      </c>
      <c r="J157" s="956"/>
      <c r="K157" s="950">
        <f t="shared" si="54"/>
        <v>3769.4</v>
      </c>
      <c r="L157" s="956"/>
      <c r="M157" s="950">
        <f t="shared" si="55"/>
        <v>3769.4</v>
      </c>
      <c r="N157" s="956"/>
      <c r="O157" s="950">
        <f t="shared" si="46"/>
        <v>3769.4</v>
      </c>
      <c r="P157" s="956"/>
      <c r="Q157" s="950">
        <f t="shared" si="56"/>
        <v>3769.4</v>
      </c>
      <c r="R157" s="957"/>
      <c r="S157" s="957"/>
    </row>
    <row r="158" spans="1:19" s="869" customFormat="1" ht="38.25" x14ac:dyDescent="0.2">
      <c r="A158" s="361" t="s">
        <v>635</v>
      </c>
      <c r="B158" s="355" t="s">
        <v>631</v>
      </c>
      <c r="C158" s="362">
        <v>10</v>
      </c>
      <c r="D158" s="362">
        <v>3</v>
      </c>
      <c r="E158" s="858">
        <v>5053402</v>
      </c>
      <c r="F158" s="758" t="s">
        <v>358</v>
      </c>
      <c r="G158" s="955">
        <f t="shared" ref="G158:S159" si="57">SUM(G159)</f>
        <v>7218</v>
      </c>
      <c r="H158" s="955">
        <f t="shared" si="57"/>
        <v>0</v>
      </c>
      <c r="I158" s="950">
        <f t="shared" si="53"/>
        <v>7218</v>
      </c>
      <c r="J158" s="955">
        <f t="shared" si="57"/>
        <v>0</v>
      </c>
      <c r="K158" s="950">
        <f t="shared" si="54"/>
        <v>7218</v>
      </c>
      <c r="L158" s="955">
        <f t="shared" si="57"/>
        <v>0</v>
      </c>
      <c r="M158" s="950">
        <f t="shared" si="55"/>
        <v>7218</v>
      </c>
      <c r="N158" s="955">
        <f t="shared" si="57"/>
        <v>0</v>
      </c>
      <c r="O158" s="950">
        <f t="shared" si="46"/>
        <v>7218</v>
      </c>
      <c r="P158" s="955">
        <f t="shared" si="57"/>
        <v>0</v>
      </c>
      <c r="Q158" s="950">
        <f t="shared" si="56"/>
        <v>7218</v>
      </c>
      <c r="R158" s="955">
        <f t="shared" si="57"/>
        <v>5493.6</v>
      </c>
      <c r="S158" s="955">
        <f t="shared" si="57"/>
        <v>5493.6</v>
      </c>
    </row>
    <row r="159" spans="1:19" x14ac:dyDescent="0.2">
      <c r="A159" s="312" t="s">
        <v>612</v>
      </c>
      <c r="B159" s="299" t="s">
        <v>631</v>
      </c>
      <c r="C159" s="293">
        <v>10</v>
      </c>
      <c r="D159" s="293">
        <v>3</v>
      </c>
      <c r="E159" s="860">
        <v>5053402</v>
      </c>
      <c r="F159" s="298">
        <v>320</v>
      </c>
      <c r="G159" s="956">
        <f t="shared" ref="G159:P159" si="58">SUM(G160)</f>
        <v>7218</v>
      </c>
      <c r="H159" s="956">
        <f t="shared" si="58"/>
        <v>0</v>
      </c>
      <c r="I159" s="950">
        <f t="shared" si="53"/>
        <v>7218</v>
      </c>
      <c r="J159" s="956">
        <f t="shared" si="58"/>
        <v>0</v>
      </c>
      <c r="K159" s="950">
        <f t="shared" si="54"/>
        <v>7218</v>
      </c>
      <c r="L159" s="956">
        <f t="shared" si="58"/>
        <v>0</v>
      </c>
      <c r="M159" s="950">
        <f t="shared" si="55"/>
        <v>7218</v>
      </c>
      <c r="N159" s="956">
        <f t="shared" si="58"/>
        <v>0</v>
      </c>
      <c r="O159" s="950">
        <f t="shared" si="46"/>
        <v>7218</v>
      </c>
      <c r="P159" s="956">
        <f t="shared" si="58"/>
        <v>0</v>
      </c>
      <c r="Q159" s="950">
        <f t="shared" si="56"/>
        <v>7218</v>
      </c>
      <c r="R159" s="958">
        <f t="shared" si="57"/>
        <v>5493.6</v>
      </c>
      <c r="S159" s="958">
        <f t="shared" si="57"/>
        <v>5493.6</v>
      </c>
    </row>
    <row r="160" spans="1:19" x14ac:dyDescent="0.2">
      <c r="A160" s="312" t="s">
        <v>634</v>
      </c>
      <c r="B160" s="299" t="s">
        <v>631</v>
      </c>
      <c r="C160" s="293">
        <v>10</v>
      </c>
      <c r="D160" s="293">
        <v>3</v>
      </c>
      <c r="E160" s="860">
        <v>5053402</v>
      </c>
      <c r="F160" s="298">
        <v>322</v>
      </c>
      <c r="G160" s="956">
        <v>7218</v>
      </c>
      <c r="H160" s="956"/>
      <c r="I160" s="950">
        <f t="shared" si="53"/>
        <v>7218</v>
      </c>
      <c r="J160" s="956"/>
      <c r="K160" s="950">
        <f t="shared" si="54"/>
        <v>7218</v>
      </c>
      <c r="L160" s="956"/>
      <c r="M160" s="950">
        <f t="shared" si="55"/>
        <v>7218</v>
      </c>
      <c r="N160" s="956"/>
      <c r="O160" s="950">
        <f t="shared" si="46"/>
        <v>7218</v>
      </c>
      <c r="P160" s="956"/>
      <c r="Q160" s="950">
        <f t="shared" si="56"/>
        <v>7218</v>
      </c>
      <c r="R160" s="957">
        <v>5493.6</v>
      </c>
      <c r="S160" s="957">
        <v>5493.6</v>
      </c>
    </row>
    <row r="161" spans="1:19" s="869" customFormat="1" x14ac:dyDescent="0.2">
      <c r="A161" s="361" t="s">
        <v>368</v>
      </c>
      <c r="B161" s="355" t="s">
        <v>631</v>
      </c>
      <c r="C161" s="362">
        <v>10</v>
      </c>
      <c r="D161" s="362">
        <v>4</v>
      </c>
      <c r="E161" s="858" t="s">
        <v>358</v>
      </c>
      <c r="F161" s="758" t="s">
        <v>358</v>
      </c>
      <c r="G161" s="954">
        <f t="shared" ref="G161:P163" si="59">G162</f>
        <v>5347.3</v>
      </c>
      <c r="H161" s="954">
        <f t="shared" si="59"/>
        <v>0</v>
      </c>
      <c r="I161" s="950">
        <f t="shared" si="53"/>
        <v>5347.3</v>
      </c>
      <c r="J161" s="954">
        <f t="shared" si="59"/>
        <v>0</v>
      </c>
      <c r="K161" s="950">
        <f t="shared" si="54"/>
        <v>5347.3</v>
      </c>
      <c r="L161" s="954">
        <f t="shared" si="59"/>
        <v>0</v>
      </c>
      <c r="M161" s="950">
        <f t="shared" si="55"/>
        <v>5347.3</v>
      </c>
      <c r="N161" s="954">
        <f t="shared" si="59"/>
        <v>0</v>
      </c>
      <c r="O161" s="950">
        <f t="shared" si="46"/>
        <v>5347.3</v>
      </c>
      <c r="P161" s="954">
        <f t="shared" si="59"/>
        <v>0</v>
      </c>
      <c r="Q161" s="950">
        <f t="shared" si="56"/>
        <v>5347.3</v>
      </c>
      <c r="R161" s="955">
        <f t="shared" ref="R161:S163" si="60">R162</f>
        <v>5347.3</v>
      </c>
      <c r="S161" s="955">
        <f t="shared" si="60"/>
        <v>5347.3</v>
      </c>
    </row>
    <row r="162" spans="1:19" s="869" customFormat="1" ht="38.25" x14ac:dyDescent="0.2">
      <c r="A162" s="361" t="s">
        <v>637</v>
      </c>
      <c r="B162" s="355" t="s">
        <v>631</v>
      </c>
      <c r="C162" s="362">
        <v>10</v>
      </c>
      <c r="D162" s="362">
        <v>4</v>
      </c>
      <c r="E162" s="858">
        <v>5053600</v>
      </c>
      <c r="F162" s="758" t="s">
        <v>358</v>
      </c>
      <c r="G162" s="954">
        <f t="shared" si="59"/>
        <v>5347.3</v>
      </c>
      <c r="H162" s="954">
        <f t="shared" si="59"/>
        <v>0</v>
      </c>
      <c r="I162" s="950">
        <f t="shared" si="53"/>
        <v>5347.3</v>
      </c>
      <c r="J162" s="954">
        <f t="shared" si="59"/>
        <v>0</v>
      </c>
      <c r="K162" s="950">
        <f t="shared" si="54"/>
        <v>5347.3</v>
      </c>
      <c r="L162" s="954">
        <f t="shared" si="59"/>
        <v>0</v>
      </c>
      <c r="M162" s="950">
        <f t="shared" si="55"/>
        <v>5347.3</v>
      </c>
      <c r="N162" s="954">
        <f t="shared" si="59"/>
        <v>0</v>
      </c>
      <c r="O162" s="950">
        <f t="shared" si="46"/>
        <v>5347.3</v>
      </c>
      <c r="P162" s="954">
        <f t="shared" si="59"/>
        <v>0</v>
      </c>
      <c r="Q162" s="950">
        <f t="shared" si="56"/>
        <v>5347.3</v>
      </c>
      <c r="R162" s="955">
        <f t="shared" si="60"/>
        <v>5347.3</v>
      </c>
      <c r="S162" s="955">
        <f t="shared" si="60"/>
        <v>5347.3</v>
      </c>
    </row>
    <row r="163" spans="1:19" x14ac:dyDescent="0.2">
      <c r="A163" s="312" t="s">
        <v>612</v>
      </c>
      <c r="B163" s="299" t="s">
        <v>631</v>
      </c>
      <c r="C163" s="293">
        <v>10</v>
      </c>
      <c r="D163" s="293">
        <v>4</v>
      </c>
      <c r="E163" s="860">
        <v>5053600</v>
      </c>
      <c r="F163" s="298">
        <v>320</v>
      </c>
      <c r="G163" s="956">
        <f t="shared" si="59"/>
        <v>5347.3</v>
      </c>
      <c r="H163" s="956">
        <f t="shared" si="59"/>
        <v>0</v>
      </c>
      <c r="I163" s="950">
        <f t="shared" si="53"/>
        <v>5347.3</v>
      </c>
      <c r="J163" s="956">
        <f t="shared" si="59"/>
        <v>0</v>
      </c>
      <c r="K163" s="950">
        <f t="shared" si="54"/>
        <v>5347.3</v>
      </c>
      <c r="L163" s="956">
        <f t="shared" si="59"/>
        <v>0</v>
      </c>
      <c r="M163" s="950">
        <f t="shared" si="55"/>
        <v>5347.3</v>
      </c>
      <c r="N163" s="956">
        <f t="shared" si="59"/>
        <v>0</v>
      </c>
      <c r="O163" s="950">
        <f t="shared" si="46"/>
        <v>5347.3</v>
      </c>
      <c r="P163" s="956">
        <f t="shared" si="59"/>
        <v>0</v>
      </c>
      <c r="Q163" s="950">
        <f t="shared" si="56"/>
        <v>5347.3</v>
      </c>
      <c r="R163" s="958">
        <f t="shared" si="60"/>
        <v>5347.3</v>
      </c>
      <c r="S163" s="958">
        <f t="shared" si="60"/>
        <v>5347.3</v>
      </c>
    </row>
    <row r="164" spans="1:19" s="877" customFormat="1" x14ac:dyDescent="0.2">
      <c r="A164" s="312" t="s">
        <v>638</v>
      </c>
      <c r="B164" s="299" t="s">
        <v>631</v>
      </c>
      <c r="C164" s="293">
        <v>10</v>
      </c>
      <c r="D164" s="293">
        <v>4</v>
      </c>
      <c r="E164" s="860">
        <v>5053600</v>
      </c>
      <c r="F164" s="298">
        <v>323</v>
      </c>
      <c r="G164" s="956">
        <v>5347.3</v>
      </c>
      <c r="H164" s="956"/>
      <c r="I164" s="950">
        <f t="shared" si="53"/>
        <v>5347.3</v>
      </c>
      <c r="J164" s="956"/>
      <c r="K164" s="950">
        <f t="shared" si="54"/>
        <v>5347.3</v>
      </c>
      <c r="L164" s="956"/>
      <c r="M164" s="950">
        <f t="shared" si="55"/>
        <v>5347.3</v>
      </c>
      <c r="N164" s="956"/>
      <c r="O164" s="950">
        <f t="shared" si="46"/>
        <v>5347.3</v>
      </c>
      <c r="P164" s="956"/>
      <c r="Q164" s="950">
        <f t="shared" si="56"/>
        <v>5347.3</v>
      </c>
      <c r="R164" s="956">
        <v>5347.3</v>
      </c>
      <c r="S164" s="956">
        <v>5347.3</v>
      </c>
    </row>
    <row r="165" spans="1:19" ht="13.5" x14ac:dyDescent="0.25">
      <c r="A165" s="878" t="s">
        <v>639</v>
      </c>
      <c r="B165" s="879" t="s">
        <v>640</v>
      </c>
      <c r="C165" s="880"/>
      <c r="D165" s="880"/>
      <c r="E165" s="885"/>
      <c r="F165" s="882"/>
      <c r="G165" s="952">
        <f>SUM(G166+G225)</f>
        <v>815878.9</v>
      </c>
      <c r="H165" s="952">
        <f>SUM(H166+H225)</f>
        <v>7135.1</v>
      </c>
      <c r="I165" s="950">
        <f t="shared" si="53"/>
        <v>823014</v>
      </c>
      <c r="J165" s="952">
        <f>SUM(J166+J225)</f>
        <v>0</v>
      </c>
      <c r="K165" s="950">
        <f t="shared" si="54"/>
        <v>823014</v>
      </c>
      <c r="L165" s="952">
        <f>SUM(L166+L225)</f>
        <v>3800</v>
      </c>
      <c r="M165" s="950">
        <f t="shared" si="55"/>
        <v>826814</v>
      </c>
      <c r="N165" s="952">
        <f>SUM(N166+N225)</f>
        <v>0</v>
      </c>
      <c r="O165" s="950">
        <f t="shared" si="46"/>
        <v>826814</v>
      </c>
      <c r="P165" s="952">
        <f>SUM(P166+P225)</f>
        <v>0</v>
      </c>
      <c r="Q165" s="950">
        <f t="shared" si="56"/>
        <v>826814</v>
      </c>
      <c r="R165" s="953">
        <f>SUM(R166+R225)</f>
        <v>878710.1</v>
      </c>
      <c r="S165" s="953">
        <f>SUM(S166+S225)</f>
        <v>924425.4</v>
      </c>
    </row>
    <row r="166" spans="1:19" s="869" customFormat="1" x14ac:dyDescent="0.2">
      <c r="A166" s="361" t="s">
        <v>641</v>
      </c>
      <c r="B166" s="355" t="s">
        <v>640</v>
      </c>
      <c r="C166" s="362">
        <v>7</v>
      </c>
      <c r="D166" s="362"/>
      <c r="E166" s="858"/>
      <c r="F166" s="758"/>
      <c r="G166" s="954">
        <f>G167+G180+G212+G218</f>
        <v>801051.9</v>
      </c>
      <c r="H166" s="954">
        <f>H167+H180+H212+H218</f>
        <v>7135.1</v>
      </c>
      <c r="I166" s="950">
        <f t="shared" si="53"/>
        <v>808187</v>
      </c>
      <c r="J166" s="954">
        <f>J167+J180+J212+J218</f>
        <v>0</v>
      </c>
      <c r="K166" s="950">
        <f t="shared" si="54"/>
        <v>808187</v>
      </c>
      <c r="L166" s="954">
        <f>L167+L180+L212+L218</f>
        <v>3800</v>
      </c>
      <c r="M166" s="950">
        <f t="shared" si="55"/>
        <v>811987</v>
      </c>
      <c r="N166" s="954">
        <f>N167+N180+N212+N218</f>
        <v>0</v>
      </c>
      <c r="O166" s="950">
        <f t="shared" si="46"/>
        <v>811987</v>
      </c>
      <c r="P166" s="954">
        <f>P167+P180+P212+P218</f>
        <v>0</v>
      </c>
      <c r="Q166" s="950">
        <f t="shared" si="56"/>
        <v>811987</v>
      </c>
      <c r="R166" s="955">
        <f>R167+R180+R212+R218</f>
        <v>863359.1</v>
      </c>
      <c r="S166" s="955">
        <f>S167+S180+S212+S218</f>
        <v>909074.4</v>
      </c>
    </row>
    <row r="167" spans="1:19" s="869" customFormat="1" x14ac:dyDescent="0.2">
      <c r="A167" s="361" t="s">
        <v>786</v>
      </c>
      <c r="B167" s="355" t="s">
        <v>640</v>
      </c>
      <c r="C167" s="362">
        <v>7</v>
      </c>
      <c r="D167" s="362">
        <v>1</v>
      </c>
      <c r="E167" s="858"/>
      <c r="F167" s="758"/>
      <c r="G167" s="954">
        <f>G168+G173</f>
        <v>4908.8</v>
      </c>
      <c r="H167" s="954">
        <f>H168+H173</f>
        <v>0</v>
      </c>
      <c r="I167" s="950">
        <f t="shared" si="53"/>
        <v>4908.8</v>
      </c>
      <c r="J167" s="954">
        <f>J168+J173</f>
        <v>0</v>
      </c>
      <c r="K167" s="950">
        <f t="shared" si="54"/>
        <v>4908.8</v>
      </c>
      <c r="L167" s="954">
        <f>L168+L173</f>
        <v>0</v>
      </c>
      <c r="M167" s="950">
        <f t="shared" si="55"/>
        <v>4908.8</v>
      </c>
      <c r="N167" s="954">
        <f>N168+N173</f>
        <v>0</v>
      </c>
      <c r="O167" s="950">
        <f t="shared" si="46"/>
        <v>4908.8</v>
      </c>
      <c r="P167" s="954">
        <f>P168+P173</f>
        <v>0</v>
      </c>
      <c r="Q167" s="950">
        <f t="shared" si="56"/>
        <v>4908.8</v>
      </c>
      <c r="R167" s="955">
        <f>R168+R173</f>
        <v>5133.8</v>
      </c>
      <c r="S167" s="955">
        <f>S168+S173</f>
        <v>4293.8</v>
      </c>
    </row>
    <row r="168" spans="1:19" s="869" customFormat="1" ht="25.5" x14ac:dyDescent="0.2">
      <c r="A168" s="361" t="s">
        <v>787</v>
      </c>
      <c r="B168" s="355" t="s">
        <v>640</v>
      </c>
      <c r="C168" s="362">
        <v>7</v>
      </c>
      <c r="D168" s="362">
        <v>1</v>
      </c>
      <c r="E168" s="858">
        <v>4209900</v>
      </c>
      <c r="F168" s="758" t="s">
        <v>358</v>
      </c>
      <c r="G168" s="855">
        <f>G169+G171</f>
        <v>3607</v>
      </c>
      <c r="H168" s="855">
        <f>H169+H171</f>
        <v>0</v>
      </c>
      <c r="I168" s="950">
        <f t="shared" si="53"/>
        <v>3607</v>
      </c>
      <c r="J168" s="855">
        <f>J169+J171</f>
        <v>0</v>
      </c>
      <c r="K168" s="950">
        <f t="shared" si="54"/>
        <v>3607</v>
      </c>
      <c r="L168" s="855">
        <f>L169+L171</f>
        <v>0</v>
      </c>
      <c r="M168" s="950">
        <f t="shared" si="55"/>
        <v>3607</v>
      </c>
      <c r="N168" s="855">
        <f>N169+N171</f>
        <v>0</v>
      </c>
      <c r="O168" s="950">
        <f t="shared" si="46"/>
        <v>3607</v>
      </c>
      <c r="P168" s="855">
        <f>P169+P171</f>
        <v>0</v>
      </c>
      <c r="Q168" s="950">
        <f t="shared" si="56"/>
        <v>3607</v>
      </c>
      <c r="R168" s="965">
        <f>R169+R171</f>
        <v>3782</v>
      </c>
      <c r="S168" s="965">
        <f>S169+S171</f>
        <v>2942</v>
      </c>
    </row>
    <row r="169" spans="1:19" x14ac:dyDescent="0.2">
      <c r="A169" s="312" t="s">
        <v>616</v>
      </c>
      <c r="B169" s="299" t="s">
        <v>640</v>
      </c>
      <c r="C169" s="293">
        <v>7</v>
      </c>
      <c r="D169" s="293">
        <v>1</v>
      </c>
      <c r="E169" s="860">
        <v>4209900</v>
      </c>
      <c r="F169" s="298">
        <v>610</v>
      </c>
      <c r="G169" s="966">
        <f>G170</f>
        <v>3431</v>
      </c>
      <c r="H169" s="966">
        <f>H170</f>
        <v>0</v>
      </c>
      <c r="I169" s="950">
        <f t="shared" si="53"/>
        <v>3431</v>
      </c>
      <c r="J169" s="966">
        <f>J170</f>
        <v>0</v>
      </c>
      <c r="K169" s="950">
        <f t="shared" si="54"/>
        <v>3431</v>
      </c>
      <c r="L169" s="966">
        <f>L170</f>
        <v>0</v>
      </c>
      <c r="M169" s="950">
        <f t="shared" si="55"/>
        <v>3431</v>
      </c>
      <c r="N169" s="966">
        <f>N170</f>
        <v>0</v>
      </c>
      <c r="O169" s="950">
        <f t="shared" si="46"/>
        <v>3431</v>
      </c>
      <c r="P169" s="966">
        <f>P170</f>
        <v>0</v>
      </c>
      <c r="Q169" s="950">
        <f t="shared" si="56"/>
        <v>3431</v>
      </c>
      <c r="R169" s="786">
        <f>R170</f>
        <v>3782</v>
      </c>
      <c r="S169" s="786">
        <f>S170</f>
        <v>2942</v>
      </c>
    </row>
    <row r="170" spans="1:19" x14ac:dyDescent="0.2">
      <c r="A170" s="312" t="s">
        <v>584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612</v>
      </c>
      <c r="G170" s="966">
        <v>3431</v>
      </c>
      <c r="H170" s="966"/>
      <c r="I170" s="950">
        <f t="shared" si="53"/>
        <v>3431</v>
      </c>
      <c r="J170" s="966"/>
      <c r="K170" s="950">
        <f t="shared" si="54"/>
        <v>3431</v>
      </c>
      <c r="L170" s="966"/>
      <c r="M170" s="950">
        <f t="shared" si="55"/>
        <v>3431</v>
      </c>
      <c r="N170" s="966"/>
      <c r="O170" s="950">
        <f t="shared" si="46"/>
        <v>3431</v>
      </c>
      <c r="P170" s="966"/>
      <c r="Q170" s="950">
        <f t="shared" si="56"/>
        <v>3431</v>
      </c>
      <c r="R170" s="967">
        <v>3782</v>
      </c>
      <c r="S170" s="967">
        <v>2942</v>
      </c>
    </row>
    <row r="171" spans="1:19" x14ac:dyDescent="0.2">
      <c r="A171" s="312" t="s">
        <v>598</v>
      </c>
      <c r="B171" s="299" t="s">
        <v>640</v>
      </c>
      <c r="C171" s="293">
        <v>7</v>
      </c>
      <c r="D171" s="293">
        <v>1</v>
      </c>
      <c r="E171" s="860">
        <v>4209900</v>
      </c>
      <c r="F171" s="298">
        <v>620</v>
      </c>
      <c r="G171" s="966">
        <f>G172</f>
        <v>176</v>
      </c>
      <c r="H171" s="966">
        <f>H172</f>
        <v>0</v>
      </c>
      <c r="I171" s="950">
        <f t="shared" si="53"/>
        <v>176</v>
      </c>
      <c r="J171" s="966">
        <f>J172</f>
        <v>0</v>
      </c>
      <c r="K171" s="950">
        <f t="shared" si="54"/>
        <v>176</v>
      </c>
      <c r="L171" s="966">
        <f>L172</f>
        <v>0</v>
      </c>
      <c r="M171" s="950">
        <f t="shared" si="55"/>
        <v>176</v>
      </c>
      <c r="N171" s="966">
        <f>N172</f>
        <v>0</v>
      </c>
      <c r="O171" s="950">
        <f t="shared" si="46"/>
        <v>176</v>
      </c>
      <c r="P171" s="966">
        <f>P172</f>
        <v>0</v>
      </c>
      <c r="Q171" s="950">
        <f t="shared" si="56"/>
        <v>176</v>
      </c>
      <c r="R171" s="786">
        <f>R172</f>
        <v>0</v>
      </c>
      <c r="S171" s="786">
        <f>S172</f>
        <v>0</v>
      </c>
    </row>
    <row r="172" spans="1:19" x14ac:dyDescent="0.2">
      <c r="A172" s="312" t="s">
        <v>810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622</v>
      </c>
      <c r="G172" s="966">
        <v>176</v>
      </c>
      <c r="H172" s="966"/>
      <c r="I172" s="950">
        <f t="shared" si="53"/>
        <v>176</v>
      </c>
      <c r="J172" s="966"/>
      <c r="K172" s="950">
        <f t="shared" si="54"/>
        <v>176</v>
      </c>
      <c r="L172" s="966"/>
      <c r="M172" s="950">
        <f t="shared" si="55"/>
        <v>176</v>
      </c>
      <c r="N172" s="966"/>
      <c r="O172" s="950">
        <f t="shared" si="46"/>
        <v>176</v>
      </c>
      <c r="P172" s="966"/>
      <c r="Q172" s="950">
        <f t="shared" si="56"/>
        <v>176</v>
      </c>
      <c r="R172" s="967"/>
      <c r="S172" s="967"/>
    </row>
    <row r="173" spans="1:19" s="869" customFormat="1" ht="51" x14ac:dyDescent="0.2">
      <c r="A173" s="361" t="s">
        <v>648</v>
      </c>
      <c r="B173" s="355" t="s">
        <v>640</v>
      </c>
      <c r="C173" s="362">
        <v>7</v>
      </c>
      <c r="D173" s="362">
        <v>1</v>
      </c>
      <c r="E173" s="858">
        <v>4209900</v>
      </c>
      <c r="F173" s="758" t="s">
        <v>358</v>
      </c>
      <c r="G173" s="855">
        <f>G174+G176+G178</f>
        <v>1301.8</v>
      </c>
      <c r="H173" s="855">
        <f>H174+H176+H178</f>
        <v>0</v>
      </c>
      <c r="I173" s="950">
        <f t="shared" si="53"/>
        <v>1301.8</v>
      </c>
      <c r="J173" s="855">
        <f>J174+J176+J178</f>
        <v>0</v>
      </c>
      <c r="K173" s="950">
        <f t="shared" si="54"/>
        <v>1301.8</v>
      </c>
      <c r="L173" s="855">
        <f>L174+L176+L178</f>
        <v>0</v>
      </c>
      <c r="M173" s="950">
        <f t="shared" si="55"/>
        <v>1301.8</v>
      </c>
      <c r="N173" s="855">
        <f>N174+N176+N178</f>
        <v>0</v>
      </c>
      <c r="O173" s="950">
        <f t="shared" si="46"/>
        <v>1301.8</v>
      </c>
      <c r="P173" s="855">
        <f>P174+P176+P178</f>
        <v>0</v>
      </c>
      <c r="Q173" s="950">
        <f t="shared" si="56"/>
        <v>1301.8</v>
      </c>
      <c r="R173" s="965">
        <f>R174+R176+R178</f>
        <v>1351.8</v>
      </c>
      <c r="S173" s="965">
        <f>S174+S176+S178</f>
        <v>1351.8</v>
      </c>
    </row>
    <row r="174" spans="1:19" x14ac:dyDescent="0.2">
      <c r="A174" s="312" t="s">
        <v>582</v>
      </c>
      <c r="B174" s="299" t="s">
        <v>640</v>
      </c>
      <c r="C174" s="293">
        <v>7</v>
      </c>
      <c r="D174" s="293">
        <v>1</v>
      </c>
      <c r="E174" s="860">
        <v>4209900</v>
      </c>
      <c r="F174" s="298">
        <v>610</v>
      </c>
      <c r="G174" s="966">
        <f>G175</f>
        <v>1176.3</v>
      </c>
      <c r="H174" s="966">
        <f>H175</f>
        <v>0</v>
      </c>
      <c r="I174" s="950">
        <f t="shared" si="53"/>
        <v>1176.3</v>
      </c>
      <c r="J174" s="966">
        <f>J175</f>
        <v>0</v>
      </c>
      <c r="K174" s="950">
        <f t="shared" si="54"/>
        <v>1176.3</v>
      </c>
      <c r="L174" s="966">
        <f>L175</f>
        <v>0</v>
      </c>
      <c r="M174" s="950">
        <f t="shared" si="55"/>
        <v>1176.3</v>
      </c>
      <c r="N174" s="966">
        <f>N175</f>
        <v>0</v>
      </c>
      <c r="O174" s="950">
        <f t="shared" si="46"/>
        <v>1176.3</v>
      </c>
      <c r="P174" s="966">
        <f>P175</f>
        <v>0</v>
      </c>
      <c r="Q174" s="950">
        <f t="shared" si="56"/>
        <v>1176.3</v>
      </c>
      <c r="R174" s="786">
        <f>R175</f>
        <v>1226.3</v>
      </c>
      <c r="S174" s="786">
        <f>S175</f>
        <v>1226.3</v>
      </c>
    </row>
    <row r="175" spans="1:19" x14ac:dyDescent="0.2">
      <c r="A175" s="312" t="s">
        <v>584</v>
      </c>
      <c r="B175" s="299" t="s">
        <v>640</v>
      </c>
      <c r="C175" s="293">
        <v>7</v>
      </c>
      <c r="D175" s="293">
        <v>1</v>
      </c>
      <c r="E175" s="860">
        <v>4209900</v>
      </c>
      <c r="F175" s="298">
        <v>612</v>
      </c>
      <c r="G175" s="966">
        <v>1176.3</v>
      </c>
      <c r="H175" s="966"/>
      <c r="I175" s="950">
        <f>SUM(G175:H175)</f>
        <v>1176.3</v>
      </c>
      <c r="J175" s="966"/>
      <c r="K175" s="950">
        <f>SUM(I175:J175)</f>
        <v>1176.3</v>
      </c>
      <c r="L175" s="966"/>
      <c r="M175" s="950">
        <f>SUM(K175:L175)</f>
        <v>1176.3</v>
      </c>
      <c r="N175" s="966"/>
      <c r="O175" s="950">
        <f t="shared" si="46"/>
        <v>1176.3</v>
      </c>
      <c r="P175" s="966"/>
      <c r="Q175" s="950">
        <f>SUM(O175:P175)</f>
        <v>1176.3</v>
      </c>
      <c r="R175" s="967">
        <v>1226.3</v>
      </c>
      <c r="S175" s="967">
        <v>1226.3</v>
      </c>
    </row>
    <row r="176" spans="1:19" x14ac:dyDescent="0.2">
      <c r="A176" s="312" t="s">
        <v>598</v>
      </c>
      <c r="B176" s="299" t="s">
        <v>640</v>
      </c>
      <c r="C176" s="293">
        <v>7</v>
      </c>
      <c r="D176" s="293">
        <v>1</v>
      </c>
      <c r="E176" s="860">
        <v>4209900</v>
      </c>
      <c r="F176" s="298">
        <v>620</v>
      </c>
      <c r="G176" s="966">
        <f>G177</f>
        <v>125.5</v>
      </c>
      <c r="H176" s="966">
        <f>H177</f>
        <v>0</v>
      </c>
      <c r="I176" s="950">
        <f t="shared" si="53"/>
        <v>125.5</v>
      </c>
      <c r="J176" s="966">
        <f>J177</f>
        <v>0</v>
      </c>
      <c r="K176" s="950">
        <f t="shared" ref="K176:K196" si="61">SUM(I176:J176)</f>
        <v>125.5</v>
      </c>
      <c r="L176" s="966">
        <f>L177</f>
        <v>0</v>
      </c>
      <c r="M176" s="950">
        <f t="shared" ref="M176:M196" si="62">SUM(K176:L176)</f>
        <v>125.5</v>
      </c>
      <c r="N176" s="966">
        <f>N177</f>
        <v>0</v>
      </c>
      <c r="O176" s="950">
        <f t="shared" si="46"/>
        <v>125.5</v>
      </c>
      <c r="P176" s="966">
        <f>P177</f>
        <v>0</v>
      </c>
      <c r="Q176" s="950">
        <f t="shared" ref="Q176:Q196" si="63">SUM(O176:P176)</f>
        <v>125.5</v>
      </c>
      <c r="R176" s="786">
        <f>R177</f>
        <v>125.5</v>
      </c>
      <c r="S176" s="786">
        <f>S177</f>
        <v>125.5</v>
      </c>
    </row>
    <row r="177" spans="1:19" x14ac:dyDescent="0.2">
      <c r="A177" s="312" t="s">
        <v>600</v>
      </c>
      <c r="B177" s="299" t="s">
        <v>640</v>
      </c>
      <c r="C177" s="293">
        <v>7</v>
      </c>
      <c r="D177" s="293">
        <v>1</v>
      </c>
      <c r="E177" s="860">
        <v>4209900</v>
      </c>
      <c r="F177" s="298">
        <v>622</v>
      </c>
      <c r="G177" s="966">
        <v>125.5</v>
      </c>
      <c r="H177" s="966"/>
      <c r="I177" s="950">
        <f t="shared" si="53"/>
        <v>125.5</v>
      </c>
      <c r="J177" s="966"/>
      <c r="K177" s="950">
        <f t="shared" si="61"/>
        <v>125.5</v>
      </c>
      <c r="L177" s="966"/>
      <c r="M177" s="950">
        <f t="shared" si="62"/>
        <v>125.5</v>
      </c>
      <c r="N177" s="966"/>
      <c r="O177" s="950">
        <f t="shared" si="46"/>
        <v>125.5</v>
      </c>
      <c r="P177" s="966"/>
      <c r="Q177" s="950">
        <f t="shared" si="63"/>
        <v>125.5</v>
      </c>
      <c r="R177" s="967">
        <v>125.5</v>
      </c>
      <c r="S177" s="967">
        <v>125.5</v>
      </c>
    </row>
    <row r="178" spans="1:19" hidden="1" x14ac:dyDescent="0.2">
      <c r="A178" s="312" t="s">
        <v>579</v>
      </c>
      <c r="B178" s="299" t="s">
        <v>640</v>
      </c>
      <c r="C178" s="293">
        <v>7</v>
      </c>
      <c r="D178" s="293">
        <v>1</v>
      </c>
      <c r="E178" s="860">
        <v>4209900</v>
      </c>
      <c r="F178" s="298">
        <v>240</v>
      </c>
      <c r="G178" s="956"/>
      <c r="H178" s="956"/>
      <c r="I178" s="950">
        <f t="shared" si="53"/>
        <v>0</v>
      </c>
      <c r="J178" s="956"/>
      <c r="K178" s="950">
        <f t="shared" si="61"/>
        <v>0</v>
      </c>
      <c r="L178" s="956"/>
      <c r="M178" s="950">
        <f t="shared" si="62"/>
        <v>0</v>
      </c>
      <c r="N178" s="956"/>
      <c r="O178" s="950">
        <f t="shared" si="46"/>
        <v>0</v>
      </c>
      <c r="P178" s="956"/>
      <c r="Q178" s="950">
        <f t="shared" si="63"/>
        <v>0</v>
      </c>
      <c r="R178" s="958">
        <f>R179</f>
        <v>0</v>
      </c>
      <c r="S178" s="958">
        <f>S179</f>
        <v>0</v>
      </c>
    </row>
    <row r="179" spans="1:19" hidden="1" x14ac:dyDescent="0.2">
      <c r="A179" s="312" t="s">
        <v>580</v>
      </c>
      <c r="B179" s="299" t="s">
        <v>640</v>
      </c>
      <c r="C179" s="293">
        <v>7</v>
      </c>
      <c r="D179" s="293">
        <v>1</v>
      </c>
      <c r="E179" s="860">
        <v>4209900</v>
      </c>
      <c r="F179" s="298">
        <v>244</v>
      </c>
      <c r="G179" s="956"/>
      <c r="H179" s="956"/>
      <c r="I179" s="950">
        <f t="shared" si="53"/>
        <v>0</v>
      </c>
      <c r="J179" s="956"/>
      <c r="K179" s="950">
        <f t="shared" si="61"/>
        <v>0</v>
      </c>
      <c r="L179" s="956"/>
      <c r="M179" s="950">
        <f t="shared" si="62"/>
        <v>0</v>
      </c>
      <c r="N179" s="956"/>
      <c r="O179" s="950">
        <f t="shared" si="46"/>
        <v>0</v>
      </c>
      <c r="P179" s="956"/>
      <c r="Q179" s="950">
        <f t="shared" si="63"/>
        <v>0</v>
      </c>
      <c r="R179" s="957"/>
      <c r="S179" s="957"/>
    </row>
    <row r="180" spans="1:19" s="869" customFormat="1" x14ac:dyDescent="0.2">
      <c r="A180" s="361" t="s">
        <v>240</v>
      </c>
      <c r="B180" s="355" t="s">
        <v>640</v>
      </c>
      <c r="C180" s="362">
        <v>7</v>
      </c>
      <c r="D180" s="362">
        <v>2</v>
      </c>
      <c r="E180" s="858"/>
      <c r="F180" s="758"/>
      <c r="G180" s="954">
        <f>G184+G195+G201+G204+G181</f>
        <v>727163.1</v>
      </c>
      <c r="H180" s="954">
        <f>H184+H195+H201+H204+H181</f>
        <v>6113.5</v>
      </c>
      <c r="I180" s="950">
        <f t="shared" si="53"/>
        <v>733276.6</v>
      </c>
      <c r="J180" s="954">
        <f>J184+J195+J201+J204+J181</f>
        <v>0</v>
      </c>
      <c r="K180" s="950">
        <f t="shared" si="61"/>
        <v>733276.6</v>
      </c>
      <c r="L180" s="954">
        <f>L184+L195+L201+L204+L181</f>
        <v>0</v>
      </c>
      <c r="M180" s="950">
        <f t="shared" si="62"/>
        <v>733276.6</v>
      </c>
      <c r="N180" s="954">
        <f>N184+N195+N201+N204+N181</f>
        <v>0</v>
      </c>
      <c r="O180" s="950">
        <f t="shared" si="46"/>
        <v>733276.6</v>
      </c>
      <c r="P180" s="954">
        <f>P184+P195+P201+P204+P181</f>
        <v>0</v>
      </c>
      <c r="Q180" s="950">
        <f t="shared" si="63"/>
        <v>733276.6</v>
      </c>
      <c r="R180" s="955">
        <f>R184+R195+R201+R204+R181</f>
        <v>790228.2</v>
      </c>
      <c r="S180" s="955">
        <f>S184+S195+S201+S204+S181</f>
        <v>838235.2</v>
      </c>
    </row>
    <row r="181" spans="1:19" s="869" customFormat="1" ht="51" x14ac:dyDescent="0.2">
      <c r="A181" s="361" t="s">
        <v>648</v>
      </c>
      <c r="B181" s="355" t="s">
        <v>640</v>
      </c>
      <c r="C181" s="362">
        <v>7</v>
      </c>
      <c r="D181" s="362">
        <v>2</v>
      </c>
      <c r="E181" s="858">
        <v>4219900</v>
      </c>
      <c r="F181" s="758"/>
      <c r="G181" s="855">
        <f>G182</f>
        <v>127.2</v>
      </c>
      <c r="H181" s="855">
        <f>H182</f>
        <v>0</v>
      </c>
      <c r="I181" s="950">
        <f t="shared" si="53"/>
        <v>127.2</v>
      </c>
      <c r="J181" s="855">
        <f>J182</f>
        <v>0</v>
      </c>
      <c r="K181" s="950">
        <f t="shared" si="61"/>
        <v>127.2</v>
      </c>
      <c r="L181" s="855">
        <f>L182</f>
        <v>0</v>
      </c>
      <c r="M181" s="950">
        <f t="shared" si="62"/>
        <v>127.2</v>
      </c>
      <c r="N181" s="855">
        <f>N182</f>
        <v>0</v>
      </c>
      <c r="O181" s="950">
        <f t="shared" si="46"/>
        <v>127.2</v>
      </c>
      <c r="P181" s="855">
        <f>P182</f>
        <v>0</v>
      </c>
      <c r="Q181" s="950">
        <f t="shared" si="63"/>
        <v>127.2</v>
      </c>
      <c r="R181" s="965">
        <f t="shared" ref="R181:S182" si="64">R182</f>
        <v>257.2</v>
      </c>
      <c r="S181" s="965">
        <f t="shared" si="64"/>
        <v>257.2</v>
      </c>
    </row>
    <row r="182" spans="1:19" s="869" customFormat="1" x14ac:dyDescent="0.2">
      <c r="A182" s="312" t="s">
        <v>582</v>
      </c>
      <c r="B182" s="299" t="s">
        <v>640</v>
      </c>
      <c r="C182" s="293">
        <v>7</v>
      </c>
      <c r="D182" s="293">
        <v>2</v>
      </c>
      <c r="E182" s="860">
        <v>4219901</v>
      </c>
      <c r="F182" s="298">
        <v>610</v>
      </c>
      <c r="G182" s="966">
        <f>G183</f>
        <v>127.2</v>
      </c>
      <c r="H182" s="966">
        <f>H183</f>
        <v>0</v>
      </c>
      <c r="I182" s="950">
        <f t="shared" si="53"/>
        <v>127.2</v>
      </c>
      <c r="J182" s="966">
        <f>J183</f>
        <v>0</v>
      </c>
      <c r="K182" s="950">
        <f t="shared" si="61"/>
        <v>127.2</v>
      </c>
      <c r="L182" s="966">
        <f>L183</f>
        <v>0</v>
      </c>
      <c r="M182" s="950">
        <f t="shared" si="62"/>
        <v>127.2</v>
      </c>
      <c r="N182" s="966">
        <f>N183</f>
        <v>0</v>
      </c>
      <c r="O182" s="950">
        <f t="shared" si="46"/>
        <v>127.2</v>
      </c>
      <c r="P182" s="966">
        <f>P183</f>
        <v>0</v>
      </c>
      <c r="Q182" s="950">
        <f t="shared" si="63"/>
        <v>127.2</v>
      </c>
      <c r="R182" s="966">
        <f t="shared" si="64"/>
        <v>257.2</v>
      </c>
      <c r="S182" s="966">
        <f t="shared" si="64"/>
        <v>257.2</v>
      </c>
    </row>
    <row r="183" spans="1:19" s="869" customFormat="1" x14ac:dyDescent="0.2">
      <c r="A183" s="312" t="s">
        <v>584</v>
      </c>
      <c r="B183" s="299" t="s">
        <v>640</v>
      </c>
      <c r="C183" s="293">
        <v>7</v>
      </c>
      <c r="D183" s="293">
        <v>2</v>
      </c>
      <c r="E183" s="860">
        <v>4219901</v>
      </c>
      <c r="F183" s="298">
        <v>612</v>
      </c>
      <c r="G183" s="966">
        <v>127.2</v>
      </c>
      <c r="H183" s="966"/>
      <c r="I183" s="950">
        <f t="shared" si="53"/>
        <v>127.2</v>
      </c>
      <c r="J183" s="966"/>
      <c r="K183" s="950">
        <f t="shared" si="61"/>
        <v>127.2</v>
      </c>
      <c r="L183" s="966"/>
      <c r="M183" s="950">
        <f t="shared" si="62"/>
        <v>127.2</v>
      </c>
      <c r="N183" s="966"/>
      <c r="O183" s="950">
        <f t="shared" si="46"/>
        <v>127.2</v>
      </c>
      <c r="P183" s="966"/>
      <c r="Q183" s="950">
        <f t="shared" si="63"/>
        <v>127.2</v>
      </c>
      <c r="R183" s="971">
        <v>257.2</v>
      </c>
      <c r="S183" s="971">
        <v>257.2</v>
      </c>
    </row>
    <row r="184" spans="1:19" s="869" customFormat="1" x14ac:dyDescent="0.2">
      <c r="A184" s="361" t="s">
        <v>788</v>
      </c>
      <c r="B184" s="355" t="s">
        <v>640</v>
      </c>
      <c r="C184" s="362">
        <v>7</v>
      </c>
      <c r="D184" s="362">
        <v>2</v>
      </c>
      <c r="E184" s="858">
        <v>5200900</v>
      </c>
      <c r="F184" s="758" t="s">
        <v>358</v>
      </c>
      <c r="G184" s="855">
        <f>SUM(G185+G190)</f>
        <v>3678.8999999999996</v>
      </c>
      <c r="H184" s="855">
        <f>SUM(H185+H190)</f>
        <v>6113.5</v>
      </c>
      <c r="I184" s="950">
        <f t="shared" si="53"/>
        <v>9792.4</v>
      </c>
      <c r="J184" s="855">
        <f>SUM(J185+J190)</f>
        <v>0</v>
      </c>
      <c r="K184" s="950">
        <f t="shared" si="61"/>
        <v>9792.4</v>
      </c>
      <c r="L184" s="855">
        <f>SUM(L185+L190)</f>
        <v>0</v>
      </c>
      <c r="M184" s="950">
        <f t="shared" si="62"/>
        <v>9792.4</v>
      </c>
      <c r="N184" s="855">
        <f>SUM(N185+N190)</f>
        <v>0</v>
      </c>
      <c r="O184" s="950">
        <f t="shared" si="46"/>
        <v>9792.4</v>
      </c>
      <c r="P184" s="855">
        <f>SUM(P185+P190)</f>
        <v>0</v>
      </c>
      <c r="Q184" s="950">
        <f t="shared" si="63"/>
        <v>9792.4</v>
      </c>
      <c r="R184" s="965">
        <f>SUM(R185+R190)</f>
        <v>1569</v>
      </c>
      <c r="S184" s="965">
        <f>SUM(S185+S190)</f>
        <v>1527</v>
      </c>
    </row>
    <row r="185" spans="1:19" ht="25.5" x14ac:dyDescent="0.2">
      <c r="A185" s="312" t="s">
        <v>643</v>
      </c>
      <c r="B185" s="299" t="s">
        <v>640</v>
      </c>
      <c r="C185" s="293">
        <v>7</v>
      </c>
      <c r="D185" s="293">
        <v>2</v>
      </c>
      <c r="E185" s="860">
        <v>5200901</v>
      </c>
      <c r="F185" s="298"/>
      <c r="G185" s="966">
        <f>G186+G188</f>
        <v>2037.8999999999999</v>
      </c>
      <c r="H185" s="966">
        <f>H186+H188</f>
        <v>6113.5</v>
      </c>
      <c r="I185" s="950">
        <f t="shared" si="53"/>
        <v>8151.4</v>
      </c>
      <c r="J185" s="966">
        <f>J186+J188</f>
        <v>0</v>
      </c>
      <c r="K185" s="950">
        <f t="shared" si="61"/>
        <v>8151.4</v>
      </c>
      <c r="L185" s="966">
        <f>L186+L188</f>
        <v>0</v>
      </c>
      <c r="M185" s="950">
        <f t="shared" si="62"/>
        <v>8151.4</v>
      </c>
      <c r="N185" s="966">
        <f>N186+N188</f>
        <v>0</v>
      </c>
      <c r="O185" s="950">
        <f t="shared" si="46"/>
        <v>8151.4</v>
      </c>
      <c r="P185" s="966">
        <f>P186+P188</f>
        <v>0</v>
      </c>
      <c r="Q185" s="950">
        <f t="shared" si="63"/>
        <v>8151.4</v>
      </c>
      <c r="R185" s="786">
        <f>R186+R188</f>
        <v>0</v>
      </c>
      <c r="S185" s="786">
        <f>S186+S188</f>
        <v>0</v>
      </c>
    </row>
    <row r="186" spans="1:19" x14ac:dyDescent="0.2">
      <c r="A186" s="312" t="s">
        <v>582</v>
      </c>
      <c r="B186" s="299" t="s">
        <v>640</v>
      </c>
      <c r="C186" s="293">
        <v>7</v>
      </c>
      <c r="D186" s="293">
        <v>2</v>
      </c>
      <c r="E186" s="860">
        <v>5200901</v>
      </c>
      <c r="F186" s="298">
        <v>610</v>
      </c>
      <c r="G186" s="786">
        <f>SUM(G187)</f>
        <v>1440.1</v>
      </c>
      <c r="H186" s="786">
        <f>SUM(H187)</f>
        <v>4413.5</v>
      </c>
      <c r="I186" s="950">
        <f t="shared" si="53"/>
        <v>5853.6</v>
      </c>
      <c r="J186" s="786">
        <f>SUM(J187)</f>
        <v>0</v>
      </c>
      <c r="K186" s="950">
        <f t="shared" si="61"/>
        <v>5853.6</v>
      </c>
      <c r="L186" s="786">
        <f>SUM(L187)</f>
        <v>0</v>
      </c>
      <c r="M186" s="950">
        <f t="shared" si="62"/>
        <v>5853.6</v>
      </c>
      <c r="N186" s="786">
        <f>SUM(N187)</f>
        <v>0</v>
      </c>
      <c r="O186" s="950">
        <f t="shared" si="46"/>
        <v>5853.6</v>
      </c>
      <c r="P186" s="786">
        <f>SUM(P187)</f>
        <v>0</v>
      </c>
      <c r="Q186" s="950">
        <f t="shared" si="63"/>
        <v>5853.6</v>
      </c>
      <c r="R186" s="786">
        <f>SUM(R187)</f>
        <v>0</v>
      </c>
      <c r="S186" s="786">
        <f>SUM(S187)</f>
        <v>0</v>
      </c>
    </row>
    <row r="187" spans="1:19" ht="25.5" x14ac:dyDescent="0.2">
      <c r="A187" s="312" t="s">
        <v>590</v>
      </c>
      <c r="B187" s="299" t="s">
        <v>640</v>
      </c>
      <c r="C187" s="293">
        <v>7</v>
      </c>
      <c r="D187" s="293">
        <v>2</v>
      </c>
      <c r="E187" s="860">
        <v>5200901</v>
      </c>
      <c r="F187" s="298">
        <v>611</v>
      </c>
      <c r="G187" s="966">
        <v>1440.1</v>
      </c>
      <c r="H187" s="966">
        <v>4413.5</v>
      </c>
      <c r="I187" s="950">
        <f t="shared" si="53"/>
        <v>5853.6</v>
      </c>
      <c r="J187" s="966"/>
      <c r="K187" s="950">
        <f t="shared" si="61"/>
        <v>5853.6</v>
      </c>
      <c r="L187" s="966"/>
      <c r="M187" s="950">
        <f t="shared" si="62"/>
        <v>5853.6</v>
      </c>
      <c r="N187" s="966"/>
      <c r="O187" s="950">
        <f t="shared" si="46"/>
        <v>5853.6</v>
      </c>
      <c r="P187" s="966"/>
      <c r="Q187" s="950">
        <f t="shared" si="63"/>
        <v>5853.6</v>
      </c>
      <c r="R187" s="967"/>
      <c r="S187" s="967"/>
    </row>
    <row r="188" spans="1:19" x14ac:dyDescent="0.2">
      <c r="A188" s="312" t="s">
        <v>598</v>
      </c>
      <c r="B188" s="299" t="s">
        <v>640</v>
      </c>
      <c r="C188" s="293">
        <v>7</v>
      </c>
      <c r="D188" s="293">
        <v>2</v>
      </c>
      <c r="E188" s="860">
        <v>5200901</v>
      </c>
      <c r="F188" s="298">
        <v>620</v>
      </c>
      <c r="G188" s="786">
        <f>SUM(G189)</f>
        <v>597.79999999999995</v>
      </c>
      <c r="H188" s="786">
        <f>SUM(H189)</f>
        <v>1700</v>
      </c>
      <c r="I188" s="950">
        <f t="shared" si="53"/>
        <v>2297.8000000000002</v>
      </c>
      <c r="J188" s="786">
        <f>SUM(J189)</f>
        <v>0</v>
      </c>
      <c r="K188" s="950">
        <f t="shared" si="61"/>
        <v>2297.8000000000002</v>
      </c>
      <c r="L188" s="786">
        <f>SUM(L189)</f>
        <v>0</v>
      </c>
      <c r="M188" s="950">
        <f t="shared" si="62"/>
        <v>2297.8000000000002</v>
      </c>
      <c r="N188" s="786">
        <f>SUM(N189)</f>
        <v>0</v>
      </c>
      <c r="O188" s="950">
        <f t="shared" si="46"/>
        <v>2297.8000000000002</v>
      </c>
      <c r="P188" s="786">
        <f>SUM(P189)</f>
        <v>0</v>
      </c>
      <c r="Q188" s="950">
        <f t="shared" si="63"/>
        <v>2297.8000000000002</v>
      </c>
      <c r="R188" s="786">
        <f>SUM(R189)</f>
        <v>0</v>
      </c>
      <c r="S188" s="786">
        <f>SUM(S189)</f>
        <v>0</v>
      </c>
    </row>
    <row r="189" spans="1:19" ht="25.5" x14ac:dyDescent="0.2">
      <c r="A189" s="312" t="s">
        <v>599</v>
      </c>
      <c r="B189" s="299" t="s">
        <v>640</v>
      </c>
      <c r="C189" s="293">
        <v>7</v>
      </c>
      <c r="D189" s="293">
        <v>2</v>
      </c>
      <c r="E189" s="860">
        <v>5200901</v>
      </c>
      <c r="F189" s="298">
        <v>621</v>
      </c>
      <c r="G189" s="966">
        <v>597.79999999999995</v>
      </c>
      <c r="H189" s="966">
        <v>1700</v>
      </c>
      <c r="I189" s="950">
        <f t="shared" si="53"/>
        <v>2297.8000000000002</v>
      </c>
      <c r="J189" s="966"/>
      <c r="K189" s="950">
        <f t="shared" si="61"/>
        <v>2297.8000000000002</v>
      </c>
      <c r="L189" s="966"/>
      <c r="M189" s="950">
        <f t="shared" si="62"/>
        <v>2297.8000000000002</v>
      </c>
      <c r="N189" s="966"/>
      <c r="O189" s="950">
        <f t="shared" si="46"/>
        <v>2297.8000000000002</v>
      </c>
      <c r="P189" s="966"/>
      <c r="Q189" s="950">
        <f t="shared" si="63"/>
        <v>2297.8000000000002</v>
      </c>
      <c r="R189" s="967"/>
      <c r="S189" s="967"/>
    </row>
    <row r="190" spans="1:19" ht="25.5" x14ac:dyDescent="0.2">
      <c r="A190" s="312" t="s">
        <v>643</v>
      </c>
      <c r="B190" s="299" t="s">
        <v>640</v>
      </c>
      <c r="C190" s="293">
        <v>7</v>
      </c>
      <c r="D190" s="293">
        <v>2</v>
      </c>
      <c r="E190" s="860">
        <v>5200902</v>
      </c>
      <c r="F190" s="298" t="s">
        <v>358</v>
      </c>
      <c r="G190" s="966">
        <f>G191+G193</f>
        <v>1641</v>
      </c>
      <c r="H190" s="966">
        <f>H191+H193</f>
        <v>0</v>
      </c>
      <c r="I190" s="950">
        <f t="shared" si="53"/>
        <v>1641</v>
      </c>
      <c r="J190" s="966">
        <f>J191+J193</f>
        <v>0</v>
      </c>
      <c r="K190" s="950">
        <f t="shared" si="61"/>
        <v>1641</v>
      </c>
      <c r="L190" s="966">
        <f>L191+L193</f>
        <v>0</v>
      </c>
      <c r="M190" s="950">
        <f t="shared" si="62"/>
        <v>1641</v>
      </c>
      <c r="N190" s="966">
        <f>N191+N193</f>
        <v>0</v>
      </c>
      <c r="O190" s="950">
        <f t="shared" si="46"/>
        <v>1641</v>
      </c>
      <c r="P190" s="966">
        <f>P191+P193</f>
        <v>0</v>
      </c>
      <c r="Q190" s="950">
        <f t="shared" si="63"/>
        <v>1641</v>
      </c>
      <c r="R190" s="786">
        <f>R191+R193</f>
        <v>1569</v>
      </c>
      <c r="S190" s="786">
        <f>S191+S193</f>
        <v>1527</v>
      </c>
    </row>
    <row r="191" spans="1:19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5200902</v>
      </c>
      <c r="F191" s="298">
        <v>610</v>
      </c>
      <c r="G191" s="966">
        <f>SUM(G192)</f>
        <v>1235.8</v>
      </c>
      <c r="H191" s="966">
        <f>SUM(H192)</f>
        <v>0</v>
      </c>
      <c r="I191" s="950">
        <f t="shared" si="53"/>
        <v>1235.8</v>
      </c>
      <c r="J191" s="966">
        <f>SUM(J192)</f>
        <v>0</v>
      </c>
      <c r="K191" s="950">
        <f t="shared" si="61"/>
        <v>1235.8</v>
      </c>
      <c r="L191" s="966">
        <f>SUM(L192)</f>
        <v>0</v>
      </c>
      <c r="M191" s="950">
        <f t="shared" si="62"/>
        <v>1235.8</v>
      </c>
      <c r="N191" s="966">
        <f>SUM(N192)</f>
        <v>0</v>
      </c>
      <c r="O191" s="950">
        <f t="shared" si="46"/>
        <v>1235.8</v>
      </c>
      <c r="P191" s="966">
        <f>SUM(P192)</f>
        <v>0</v>
      </c>
      <c r="Q191" s="950">
        <f t="shared" si="63"/>
        <v>1235.8</v>
      </c>
      <c r="R191" s="786">
        <f>SUM(R192)</f>
        <v>1183.3</v>
      </c>
      <c r="S191" s="786">
        <f>SUM(S192)</f>
        <v>1146.5</v>
      </c>
    </row>
    <row r="192" spans="1:19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5200902</v>
      </c>
      <c r="F192" s="298">
        <v>611</v>
      </c>
      <c r="G192" s="966">
        <v>1235.8</v>
      </c>
      <c r="H192" s="966"/>
      <c r="I192" s="950">
        <f t="shared" si="53"/>
        <v>1235.8</v>
      </c>
      <c r="J192" s="966"/>
      <c r="K192" s="950">
        <f t="shared" si="61"/>
        <v>1235.8</v>
      </c>
      <c r="L192" s="966"/>
      <c r="M192" s="950">
        <f t="shared" si="62"/>
        <v>1235.8</v>
      </c>
      <c r="N192" s="966"/>
      <c r="O192" s="950">
        <f t="shared" si="46"/>
        <v>1235.8</v>
      </c>
      <c r="P192" s="966"/>
      <c r="Q192" s="950">
        <f t="shared" si="63"/>
        <v>1235.8</v>
      </c>
      <c r="R192" s="967">
        <v>1183.3</v>
      </c>
      <c r="S192" s="967">
        <v>1146.5</v>
      </c>
    </row>
    <row r="193" spans="1:19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5200902</v>
      </c>
      <c r="F193" s="298">
        <v>620</v>
      </c>
      <c r="G193" s="966">
        <f>SUM(G194)</f>
        <v>405.2</v>
      </c>
      <c r="H193" s="966">
        <f>SUM(H194)</f>
        <v>0</v>
      </c>
      <c r="I193" s="950">
        <f t="shared" si="53"/>
        <v>405.2</v>
      </c>
      <c r="J193" s="966">
        <f>SUM(J194)</f>
        <v>0</v>
      </c>
      <c r="K193" s="950">
        <f t="shared" si="61"/>
        <v>405.2</v>
      </c>
      <c r="L193" s="966">
        <f>SUM(L194)</f>
        <v>0</v>
      </c>
      <c r="M193" s="950">
        <f t="shared" si="62"/>
        <v>405.2</v>
      </c>
      <c r="N193" s="966">
        <f>SUM(N194)</f>
        <v>0</v>
      </c>
      <c r="O193" s="950">
        <f t="shared" si="46"/>
        <v>405.2</v>
      </c>
      <c r="P193" s="966">
        <f>SUM(P194)</f>
        <v>0</v>
      </c>
      <c r="Q193" s="950">
        <f t="shared" si="63"/>
        <v>405.2</v>
      </c>
      <c r="R193" s="786">
        <f>SUM(R194)</f>
        <v>385.7</v>
      </c>
      <c r="S193" s="786">
        <f>SUM(S194)</f>
        <v>380.5</v>
      </c>
    </row>
    <row r="194" spans="1:19" ht="25.5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5200902</v>
      </c>
      <c r="F194" s="298">
        <v>621</v>
      </c>
      <c r="G194" s="966">
        <v>405.2</v>
      </c>
      <c r="H194" s="966"/>
      <c r="I194" s="950">
        <f t="shared" si="53"/>
        <v>405.2</v>
      </c>
      <c r="J194" s="966"/>
      <c r="K194" s="950">
        <f t="shared" si="61"/>
        <v>405.2</v>
      </c>
      <c r="L194" s="966"/>
      <c r="M194" s="950">
        <f t="shared" si="62"/>
        <v>405.2</v>
      </c>
      <c r="N194" s="966"/>
      <c r="O194" s="950">
        <f t="shared" si="46"/>
        <v>405.2</v>
      </c>
      <c r="P194" s="966"/>
      <c r="Q194" s="950">
        <f t="shared" si="63"/>
        <v>405.2</v>
      </c>
      <c r="R194" s="967">
        <v>385.7</v>
      </c>
      <c r="S194" s="967">
        <v>380.5</v>
      </c>
    </row>
    <row r="195" spans="1:19" s="869" customFormat="1" x14ac:dyDescent="0.2">
      <c r="A195" s="361" t="s">
        <v>789</v>
      </c>
      <c r="B195" s="355" t="s">
        <v>640</v>
      </c>
      <c r="C195" s="362">
        <v>7</v>
      </c>
      <c r="D195" s="362">
        <v>2</v>
      </c>
      <c r="E195" s="858">
        <v>4219900</v>
      </c>
      <c r="F195" s="758" t="s">
        <v>358</v>
      </c>
      <c r="G195" s="855">
        <f>G196+G198+G200</f>
        <v>722531</v>
      </c>
      <c r="H195" s="855">
        <f>H196+H198+H200</f>
        <v>0</v>
      </c>
      <c r="I195" s="950">
        <f t="shared" si="53"/>
        <v>722531</v>
      </c>
      <c r="J195" s="855">
        <f>J196+J198+J200</f>
        <v>0</v>
      </c>
      <c r="K195" s="950">
        <f t="shared" si="61"/>
        <v>722531</v>
      </c>
      <c r="L195" s="855">
        <f>L196+L198+L200</f>
        <v>0</v>
      </c>
      <c r="M195" s="950">
        <f t="shared" si="62"/>
        <v>722531</v>
      </c>
      <c r="N195" s="855">
        <f>N196+N198+N200</f>
        <v>0</v>
      </c>
      <c r="O195" s="950">
        <f t="shared" si="46"/>
        <v>722531</v>
      </c>
      <c r="P195" s="855">
        <f>P196+P198+P200</f>
        <v>0</v>
      </c>
      <c r="Q195" s="950">
        <f t="shared" si="63"/>
        <v>722531</v>
      </c>
      <c r="R195" s="965">
        <f>R196+R198+R200</f>
        <v>787576</v>
      </c>
      <c r="S195" s="965">
        <f>S196+S198+S200</f>
        <v>835625</v>
      </c>
    </row>
    <row r="196" spans="1:19" x14ac:dyDescent="0.2">
      <c r="A196" s="312" t="s">
        <v>582</v>
      </c>
      <c r="B196" s="299" t="s">
        <v>640</v>
      </c>
      <c r="C196" s="293">
        <v>7</v>
      </c>
      <c r="D196" s="293">
        <v>2</v>
      </c>
      <c r="E196" s="860">
        <v>4219900</v>
      </c>
      <c r="F196" s="298">
        <v>610</v>
      </c>
      <c r="G196" s="966">
        <f>G197</f>
        <v>553653.5</v>
      </c>
      <c r="H196" s="966">
        <f>SUM(H197)</f>
        <v>0</v>
      </c>
      <c r="I196" s="950">
        <f t="shared" si="53"/>
        <v>553653.5</v>
      </c>
      <c r="J196" s="966">
        <f>SUM(J197)</f>
        <v>0</v>
      </c>
      <c r="K196" s="950">
        <f t="shared" si="61"/>
        <v>553653.5</v>
      </c>
      <c r="L196" s="966">
        <f>SUM(L197)</f>
        <v>0</v>
      </c>
      <c r="M196" s="950">
        <f t="shared" si="62"/>
        <v>553653.5</v>
      </c>
      <c r="N196" s="966">
        <f>SUM(N197)</f>
        <v>0</v>
      </c>
      <c r="O196" s="950">
        <f t="shared" si="46"/>
        <v>553653.5</v>
      </c>
      <c r="P196" s="966">
        <f>SUM(P197)</f>
        <v>0</v>
      </c>
      <c r="Q196" s="950">
        <f t="shared" si="63"/>
        <v>553653.5</v>
      </c>
      <c r="R196" s="786">
        <f>R197</f>
        <v>613812.6</v>
      </c>
      <c r="S196" s="786">
        <f>S197</f>
        <v>665284.5</v>
      </c>
    </row>
    <row r="197" spans="1:19" ht="25.5" x14ac:dyDescent="0.2">
      <c r="A197" s="312" t="s">
        <v>590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611</v>
      </c>
      <c r="G197" s="966">
        <v>553653.5</v>
      </c>
      <c r="H197" s="966"/>
      <c r="I197" s="950">
        <f>SUM(G197:H197)</f>
        <v>553653.5</v>
      </c>
      <c r="J197" s="966"/>
      <c r="K197" s="950">
        <f>SUM(I197:J197)</f>
        <v>553653.5</v>
      </c>
      <c r="L197" s="966"/>
      <c r="M197" s="950">
        <f>SUM(K197:L197)</f>
        <v>553653.5</v>
      </c>
      <c r="N197" s="966"/>
      <c r="O197" s="950">
        <f t="shared" si="46"/>
        <v>553653.5</v>
      </c>
      <c r="P197" s="966"/>
      <c r="Q197" s="950">
        <f>SUM(O197:P197)</f>
        <v>553653.5</v>
      </c>
      <c r="R197" s="967">
        <v>613812.6</v>
      </c>
      <c r="S197" s="967">
        <v>665284.5</v>
      </c>
    </row>
    <row r="198" spans="1:19" ht="24" customHeight="1" x14ac:dyDescent="0.2">
      <c r="A198" s="312" t="s">
        <v>598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620</v>
      </c>
      <c r="G198" s="966">
        <f>G199</f>
        <v>168877.5</v>
      </c>
      <c r="H198" s="966">
        <f>H199</f>
        <v>0</v>
      </c>
      <c r="I198" s="950">
        <f t="shared" si="53"/>
        <v>168877.5</v>
      </c>
      <c r="J198" s="966">
        <f>J199</f>
        <v>0</v>
      </c>
      <c r="K198" s="950">
        <f t="shared" ref="K198:K212" si="65">SUM(I198:J198)</f>
        <v>168877.5</v>
      </c>
      <c r="L198" s="966">
        <f>L199</f>
        <v>0</v>
      </c>
      <c r="M198" s="950">
        <f t="shared" ref="M198:M212" si="66">SUM(K198:L198)</f>
        <v>168877.5</v>
      </c>
      <c r="N198" s="966">
        <f>N199</f>
        <v>0</v>
      </c>
      <c r="O198" s="950">
        <f t="shared" si="46"/>
        <v>168877.5</v>
      </c>
      <c r="P198" s="966">
        <f>P199</f>
        <v>0</v>
      </c>
      <c r="Q198" s="950">
        <f t="shared" ref="Q198:Q212" si="67">SUM(O198:P198)</f>
        <v>168877.5</v>
      </c>
      <c r="R198" s="786">
        <f>R199</f>
        <v>173763.4</v>
      </c>
      <c r="S198" s="786">
        <f>S199</f>
        <v>170340.5</v>
      </c>
    </row>
    <row r="199" spans="1:19" ht="22.5" customHeight="1" x14ac:dyDescent="0.2">
      <c r="A199" s="312" t="s">
        <v>599</v>
      </c>
      <c r="B199" s="299" t="s">
        <v>640</v>
      </c>
      <c r="C199" s="293">
        <v>7</v>
      </c>
      <c r="D199" s="293">
        <v>2</v>
      </c>
      <c r="E199" s="860">
        <v>4219900</v>
      </c>
      <c r="F199" s="298">
        <v>621</v>
      </c>
      <c r="G199" s="966">
        <v>168877.5</v>
      </c>
      <c r="H199" s="966"/>
      <c r="I199" s="950">
        <f t="shared" si="53"/>
        <v>168877.5</v>
      </c>
      <c r="J199" s="966"/>
      <c r="K199" s="950">
        <f t="shared" si="65"/>
        <v>168877.5</v>
      </c>
      <c r="L199" s="966"/>
      <c r="M199" s="950">
        <f t="shared" si="66"/>
        <v>168877.5</v>
      </c>
      <c r="N199" s="966"/>
      <c r="O199" s="950">
        <f t="shared" si="46"/>
        <v>168877.5</v>
      </c>
      <c r="P199" s="966"/>
      <c r="Q199" s="950">
        <f t="shared" si="67"/>
        <v>168877.5</v>
      </c>
      <c r="R199" s="967">
        <v>173763.4</v>
      </c>
      <c r="S199" s="967">
        <v>170340.5</v>
      </c>
    </row>
    <row r="200" spans="1:19" ht="26.25" hidden="1" customHeight="1" x14ac:dyDescent="0.2">
      <c r="A200" s="312" t="s">
        <v>1049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630</v>
      </c>
      <c r="G200" s="966"/>
      <c r="H200" s="966"/>
      <c r="I200" s="950">
        <f t="shared" si="53"/>
        <v>0</v>
      </c>
      <c r="J200" s="966"/>
      <c r="K200" s="950">
        <f t="shared" si="65"/>
        <v>0</v>
      </c>
      <c r="L200" s="966"/>
      <c r="M200" s="950">
        <f t="shared" si="66"/>
        <v>0</v>
      </c>
      <c r="N200" s="966"/>
      <c r="O200" s="950">
        <f t="shared" si="46"/>
        <v>0</v>
      </c>
      <c r="P200" s="966"/>
      <c r="Q200" s="950">
        <f t="shared" si="67"/>
        <v>0</v>
      </c>
      <c r="R200" s="967"/>
      <c r="S200" s="967"/>
    </row>
    <row r="201" spans="1:19" s="869" customFormat="1" ht="24.75" hidden="1" customHeight="1" x14ac:dyDescent="0.2">
      <c r="A201" s="361" t="s">
        <v>646</v>
      </c>
      <c r="B201" s="355" t="s">
        <v>640</v>
      </c>
      <c r="C201" s="362">
        <v>7</v>
      </c>
      <c r="D201" s="362">
        <v>2</v>
      </c>
      <c r="E201" s="858">
        <v>4219900</v>
      </c>
      <c r="F201" s="758" t="s">
        <v>358</v>
      </c>
      <c r="G201" s="855">
        <f>G202</f>
        <v>0</v>
      </c>
      <c r="H201" s="855">
        <f>H202</f>
        <v>0</v>
      </c>
      <c r="I201" s="950">
        <f t="shared" si="53"/>
        <v>0</v>
      </c>
      <c r="J201" s="855">
        <f>J202</f>
        <v>0</v>
      </c>
      <c r="K201" s="950">
        <f t="shared" si="65"/>
        <v>0</v>
      </c>
      <c r="L201" s="855">
        <f>L202</f>
        <v>0</v>
      </c>
      <c r="M201" s="950">
        <f t="shared" si="66"/>
        <v>0</v>
      </c>
      <c r="N201" s="855">
        <f>N202</f>
        <v>0</v>
      </c>
      <c r="O201" s="950">
        <f t="shared" si="46"/>
        <v>0</v>
      </c>
      <c r="P201" s="855">
        <f>P202</f>
        <v>0</v>
      </c>
      <c r="Q201" s="950">
        <f t="shared" si="67"/>
        <v>0</v>
      </c>
      <c r="R201" s="965">
        <f t="shared" ref="R201:S202" si="68">R202</f>
        <v>0</v>
      </c>
      <c r="S201" s="965">
        <f t="shared" si="68"/>
        <v>0</v>
      </c>
    </row>
    <row r="202" spans="1:19" ht="24.75" hidden="1" customHeight="1" x14ac:dyDescent="0.2">
      <c r="A202" s="312" t="s">
        <v>581</v>
      </c>
      <c r="B202" s="299" t="s">
        <v>640</v>
      </c>
      <c r="C202" s="293">
        <v>7</v>
      </c>
      <c r="D202" s="293">
        <v>2</v>
      </c>
      <c r="E202" s="860">
        <v>4219900</v>
      </c>
      <c r="F202" s="298">
        <v>600</v>
      </c>
      <c r="G202" s="966">
        <f>G203</f>
        <v>0</v>
      </c>
      <c r="H202" s="966">
        <f>H203</f>
        <v>0</v>
      </c>
      <c r="I202" s="950">
        <f t="shared" si="53"/>
        <v>0</v>
      </c>
      <c r="J202" s="966">
        <f>J203</f>
        <v>0</v>
      </c>
      <c r="K202" s="950">
        <f t="shared" si="65"/>
        <v>0</v>
      </c>
      <c r="L202" s="966">
        <f>L203</f>
        <v>0</v>
      </c>
      <c r="M202" s="950">
        <f t="shared" si="66"/>
        <v>0</v>
      </c>
      <c r="N202" s="966">
        <f>N203</f>
        <v>0</v>
      </c>
      <c r="O202" s="950">
        <f t="shared" si="46"/>
        <v>0</v>
      </c>
      <c r="P202" s="966">
        <f>P203</f>
        <v>0</v>
      </c>
      <c r="Q202" s="950">
        <f t="shared" si="67"/>
        <v>0</v>
      </c>
      <c r="R202" s="786">
        <f t="shared" si="68"/>
        <v>0</v>
      </c>
      <c r="S202" s="786">
        <f t="shared" si="68"/>
        <v>0</v>
      </c>
    </row>
    <row r="203" spans="1:19" ht="21" hidden="1" customHeight="1" x14ac:dyDescent="0.2">
      <c r="A203" s="312" t="s">
        <v>1049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630</v>
      </c>
      <c r="G203" s="966"/>
      <c r="H203" s="966"/>
      <c r="I203" s="950">
        <f t="shared" si="53"/>
        <v>0</v>
      </c>
      <c r="J203" s="966"/>
      <c r="K203" s="950">
        <f t="shared" si="65"/>
        <v>0</v>
      </c>
      <c r="L203" s="966"/>
      <c r="M203" s="950">
        <f t="shared" si="66"/>
        <v>0</v>
      </c>
      <c r="N203" s="966"/>
      <c r="O203" s="950">
        <f t="shared" si="46"/>
        <v>0</v>
      </c>
      <c r="P203" s="966"/>
      <c r="Q203" s="950">
        <f t="shared" si="67"/>
        <v>0</v>
      </c>
      <c r="R203" s="967"/>
      <c r="S203" s="967"/>
    </row>
    <row r="204" spans="1:19" s="869" customFormat="1" ht="25.5" customHeight="1" x14ac:dyDescent="0.2">
      <c r="A204" s="361" t="s">
        <v>790</v>
      </c>
      <c r="B204" s="355" t="s">
        <v>640</v>
      </c>
      <c r="C204" s="362">
        <v>7</v>
      </c>
      <c r="D204" s="362">
        <v>2</v>
      </c>
      <c r="E204" s="858">
        <v>4219900</v>
      </c>
      <c r="F204" s="758" t="s">
        <v>358</v>
      </c>
      <c r="G204" s="855">
        <f>G205+G207+G209+G211</f>
        <v>826</v>
      </c>
      <c r="H204" s="855">
        <f>H205+H207+H209+H211</f>
        <v>0</v>
      </c>
      <c r="I204" s="950">
        <f t="shared" si="53"/>
        <v>826</v>
      </c>
      <c r="J204" s="855">
        <f>J205+J207+J209+J211</f>
        <v>0</v>
      </c>
      <c r="K204" s="950">
        <f t="shared" si="65"/>
        <v>826</v>
      </c>
      <c r="L204" s="855">
        <f>L205+L207+L209+L211</f>
        <v>0</v>
      </c>
      <c r="M204" s="950">
        <f t="shared" si="66"/>
        <v>826</v>
      </c>
      <c r="N204" s="855">
        <f>N205+N207+N209+N211</f>
        <v>0</v>
      </c>
      <c r="O204" s="950">
        <f t="shared" ref="O204:O229" si="69">M204+N204</f>
        <v>826</v>
      </c>
      <c r="P204" s="855">
        <f>P205+P207+P209+P211</f>
        <v>0</v>
      </c>
      <c r="Q204" s="950">
        <f t="shared" si="67"/>
        <v>826</v>
      </c>
      <c r="R204" s="965">
        <f>R205+R207+R209</f>
        <v>826</v>
      </c>
      <c r="S204" s="965">
        <f>S205+S207+S209</f>
        <v>826</v>
      </c>
    </row>
    <row r="205" spans="1:19" hidden="1" x14ac:dyDescent="0.2">
      <c r="A205" s="312" t="s">
        <v>579</v>
      </c>
      <c r="B205" s="299" t="s">
        <v>640</v>
      </c>
      <c r="C205" s="293">
        <v>7</v>
      </c>
      <c r="D205" s="293">
        <v>2</v>
      </c>
      <c r="E205" s="860">
        <v>4219900</v>
      </c>
      <c r="F205" s="298">
        <v>240</v>
      </c>
      <c r="G205" s="966">
        <f>G206</f>
        <v>0</v>
      </c>
      <c r="H205" s="966">
        <f>H206</f>
        <v>0</v>
      </c>
      <c r="I205" s="950">
        <f t="shared" si="53"/>
        <v>0</v>
      </c>
      <c r="J205" s="966">
        <f>J206</f>
        <v>0</v>
      </c>
      <c r="K205" s="950">
        <f t="shared" si="65"/>
        <v>0</v>
      </c>
      <c r="L205" s="966">
        <f>L206</f>
        <v>0</v>
      </c>
      <c r="M205" s="950">
        <f t="shared" si="66"/>
        <v>0</v>
      </c>
      <c r="N205" s="966">
        <f>N206</f>
        <v>0</v>
      </c>
      <c r="O205" s="950">
        <f t="shared" si="69"/>
        <v>0</v>
      </c>
      <c r="P205" s="966">
        <f>P206</f>
        <v>0</v>
      </c>
      <c r="Q205" s="950">
        <f t="shared" si="67"/>
        <v>0</v>
      </c>
      <c r="R205" s="786">
        <f>R206</f>
        <v>0</v>
      </c>
      <c r="S205" s="786">
        <f>S206</f>
        <v>0</v>
      </c>
    </row>
    <row r="206" spans="1:19" hidden="1" x14ac:dyDescent="0.2">
      <c r="A206" s="312" t="s">
        <v>580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244</v>
      </c>
      <c r="G206" s="966"/>
      <c r="H206" s="966"/>
      <c r="I206" s="950">
        <f t="shared" si="53"/>
        <v>0</v>
      </c>
      <c r="J206" s="966"/>
      <c r="K206" s="950">
        <f t="shared" si="65"/>
        <v>0</v>
      </c>
      <c r="L206" s="966"/>
      <c r="M206" s="950">
        <f t="shared" si="66"/>
        <v>0</v>
      </c>
      <c r="N206" s="966"/>
      <c r="O206" s="950">
        <f t="shared" si="69"/>
        <v>0</v>
      </c>
      <c r="P206" s="966"/>
      <c r="Q206" s="950">
        <f t="shared" si="67"/>
        <v>0</v>
      </c>
      <c r="R206" s="967"/>
      <c r="S206" s="967"/>
    </row>
    <row r="207" spans="1:19" x14ac:dyDescent="0.2">
      <c r="A207" s="312" t="s">
        <v>582</v>
      </c>
      <c r="B207" s="299" t="s">
        <v>640</v>
      </c>
      <c r="C207" s="293">
        <v>7</v>
      </c>
      <c r="D207" s="293">
        <v>2</v>
      </c>
      <c r="E207" s="860">
        <v>4219900</v>
      </c>
      <c r="F207" s="298">
        <v>610</v>
      </c>
      <c r="G207" s="966">
        <f>G208</f>
        <v>658.7</v>
      </c>
      <c r="H207" s="966">
        <f>H208</f>
        <v>0</v>
      </c>
      <c r="I207" s="950">
        <f t="shared" si="53"/>
        <v>658.7</v>
      </c>
      <c r="J207" s="966">
        <f>J208</f>
        <v>0</v>
      </c>
      <c r="K207" s="950">
        <f t="shared" si="65"/>
        <v>658.7</v>
      </c>
      <c r="L207" s="966">
        <f>L208</f>
        <v>0</v>
      </c>
      <c r="M207" s="950">
        <f t="shared" si="66"/>
        <v>658.7</v>
      </c>
      <c r="N207" s="966">
        <f>N208</f>
        <v>0</v>
      </c>
      <c r="O207" s="950">
        <f t="shared" si="69"/>
        <v>658.7</v>
      </c>
      <c r="P207" s="966">
        <f>P208</f>
        <v>0</v>
      </c>
      <c r="Q207" s="950">
        <f t="shared" si="67"/>
        <v>658.7</v>
      </c>
      <c r="R207" s="786">
        <f>R208</f>
        <v>826</v>
      </c>
      <c r="S207" s="786">
        <f>S208</f>
        <v>826</v>
      </c>
    </row>
    <row r="208" spans="1:19" ht="25.5" x14ac:dyDescent="0.2">
      <c r="A208" s="312" t="s">
        <v>590</v>
      </c>
      <c r="B208" s="299" t="s">
        <v>640</v>
      </c>
      <c r="C208" s="293">
        <v>7</v>
      </c>
      <c r="D208" s="293">
        <v>2</v>
      </c>
      <c r="E208" s="860">
        <v>4219900</v>
      </c>
      <c r="F208" s="298">
        <v>611</v>
      </c>
      <c r="G208" s="966">
        <v>658.7</v>
      </c>
      <c r="H208" s="966"/>
      <c r="I208" s="950">
        <f t="shared" si="53"/>
        <v>658.7</v>
      </c>
      <c r="J208" s="966"/>
      <c r="K208" s="950">
        <f t="shared" si="65"/>
        <v>658.7</v>
      </c>
      <c r="L208" s="966"/>
      <c r="M208" s="950">
        <f t="shared" si="66"/>
        <v>658.7</v>
      </c>
      <c r="N208" s="966"/>
      <c r="O208" s="950">
        <f t="shared" si="69"/>
        <v>658.7</v>
      </c>
      <c r="P208" s="966"/>
      <c r="Q208" s="950">
        <f t="shared" si="67"/>
        <v>658.7</v>
      </c>
      <c r="R208" s="967">
        <v>826</v>
      </c>
      <c r="S208" s="967">
        <v>826</v>
      </c>
    </row>
    <row r="209" spans="1:19" x14ac:dyDescent="0.2">
      <c r="A209" s="312" t="s">
        <v>598</v>
      </c>
      <c r="B209" s="299" t="s">
        <v>640</v>
      </c>
      <c r="C209" s="293">
        <v>7</v>
      </c>
      <c r="D209" s="293">
        <v>2</v>
      </c>
      <c r="E209" s="860">
        <v>4219900</v>
      </c>
      <c r="F209" s="298">
        <v>620</v>
      </c>
      <c r="G209" s="966">
        <f>G210</f>
        <v>167.3</v>
      </c>
      <c r="H209" s="966">
        <f>H210</f>
        <v>0</v>
      </c>
      <c r="I209" s="950">
        <f t="shared" si="53"/>
        <v>167.3</v>
      </c>
      <c r="J209" s="966">
        <f>J210</f>
        <v>0</v>
      </c>
      <c r="K209" s="950">
        <f t="shared" si="65"/>
        <v>167.3</v>
      </c>
      <c r="L209" s="966">
        <f>L210</f>
        <v>0</v>
      </c>
      <c r="M209" s="950">
        <f t="shared" si="66"/>
        <v>167.3</v>
      </c>
      <c r="N209" s="966">
        <f>N210</f>
        <v>0</v>
      </c>
      <c r="O209" s="950">
        <f t="shared" si="69"/>
        <v>167.3</v>
      </c>
      <c r="P209" s="966">
        <f>P210</f>
        <v>0</v>
      </c>
      <c r="Q209" s="950">
        <f t="shared" si="67"/>
        <v>167.3</v>
      </c>
      <c r="R209" s="786">
        <f>R210</f>
        <v>0</v>
      </c>
      <c r="S209" s="786">
        <f>S210</f>
        <v>0</v>
      </c>
    </row>
    <row r="210" spans="1:19" ht="25.5" x14ac:dyDescent="0.2">
      <c r="A210" s="312" t="s">
        <v>599</v>
      </c>
      <c r="B210" s="299" t="s">
        <v>640</v>
      </c>
      <c r="C210" s="293">
        <v>7</v>
      </c>
      <c r="D210" s="293">
        <v>2</v>
      </c>
      <c r="E210" s="860">
        <v>4219900</v>
      </c>
      <c r="F210" s="298">
        <v>621</v>
      </c>
      <c r="G210" s="966">
        <v>167.3</v>
      </c>
      <c r="H210" s="966"/>
      <c r="I210" s="950">
        <f t="shared" si="53"/>
        <v>167.3</v>
      </c>
      <c r="J210" s="966"/>
      <c r="K210" s="950">
        <f t="shared" si="65"/>
        <v>167.3</v>
      </c>
      <c r="L210" s="966"/>
      <c r="M210" s="950">
        <f t="shared" si="66"/>
        <v>167.3</v>
      </c>
      <c r="N210" s="966"/>
      <c r="O210" s="950">
        <f t="shared" si="69"/>
        <v>167.3</v>
      </c>
      <c r="P210" s="966"/>
      <c r="Q210" s="950">
        <f t="shared" si="67"/>
        <v>167.3</v>
      </c>
      <c r="R210" s="967"/>
      <c r="S210" s="967"/>
    </row>
    <row r="211" spans="1:19" hidden="1" x14ac:dyDescent="0.2">
      <c r="A211" s="312" t="s">
        <v>1049</v>
      </c>
      <c r="B211" s="299" t="s">
        <v>640</v>
      </c>
      <c r="C211" s="293">
        <v>7</v>
      </c>
      <c r="D211" s="293">
        <v>2</v>
      </c>
      <c r="E211" s="860">
        <v>4219900</v>
      </c>
      <c r="F211" s="298">
        <v>630</v>
      </c>
      <c r="G211" s="966"/>
      <c r="H211" s="966"/>
      <c r="I211" s="950">
        <f t="shared" si="53"/>
        <v>0</v>
      </c>
      <c r="J211" s="966"/>
      <c r="K211" s="950">
        <f t="shared" si="65"/>
        <v>0</v>
      </c>
      <c r="L211" s="966"/>
      <c r="M211" s="950">
        <f t="shared" si="66"/>
        <v>0</v>
      </c>
      <c r="N211" s="966"/>
      <c r="O211" s="950">
        <f t="shared" si="69"/>
        <v>0</v>
      </c>
      <c r="P211" s="966"/>
      <c r="Q211" s="950">
        <f t="shared" si="67"/>
        <v>0</v>
      </c>
      <c r="R211" s="967"/>
      <c r="S211" s="967"/>
    </row>
    <row r="212" spans="1:19" s="869" customFormat="1" x14ac:dyDescent="0.2">
      <c r="A212" s="361" t="s">
        <v>252</v>
      </c>
      <c r="B212" s="355" t="s">
        <v>640</v>
      </c>
      <c r="C212" s="362">
        <v>7</v>
      </c>
      <c r="D212" s="362">
        <v>7</v>
      </c>
      <c r="E212" s="858" t="s">
        <v>358</v>
      </c>
      <c r="F212" s="758" t="s">
        <v>358</v>
      </c>
      <c r="G212" s="855">
        <f>G213</f>
        <v>5587</v>
      </c>
      <c r="H212" s="855">
        <f>H213</f>
        <v>1021.6</v>
      </c>
      <c r="I212" s="950">
        <f t="shared" si="53"/>
        <v>6608.6</v>
      </c>
      <c r="J212" s="855">
        <f>J213</f>
        <v>0</v>
      </c>
      <c r="K212" s="950">
        <f t="shared" si="65"/>
        <v>6608.6</v>
      </c>
      <c r="L212" s="855">
        <f>L213</f>
        <v>3800</v>
      </c>
      <c r="M212" s="950">
        <f t="shared" si="66"/>
        <v>10408.6</v>
      </c>
      <c r="N212" s="855">
        <f>N213</f>
        <v>0</v>
      </c>
      <c r="O212" s="950">
        <f t="shared" si="69"/>
        <v>10408.6</v>
      </c>
      <c r="P212" s="855">
        <f>P213</f>
        <v>0</v>
      </c>
      <c r="Q212" s="950">
        <f t="shared" si="67"/>
        <v>10408.6</v>
      </c>
      <c r="R212" s="965">
        <f>R213</f>
        <v>3569.1</v>
      </c>
      <c r="S212" s="965">
        <f>S213</f>
        <v>2222.4</v>
      </c>
    </row>
    <row r="213" spans="1:19" s="869" customFormat="1" x14ac:dyDescent="0.2">
      <c r="A213" s="361" t="s">
        <v>791</v>
      </c>
      <c r="B213" s="355" t="s">
        <v>640</v>
      </c>
      <c r="C213" s="362">
        <v>7</v>
      </c>
      <c r="D213" s="362">
        <v>7</v>
      </c>
      <c r="E213" s="858">
        <v>4320200</v>
      </c>
      <c r="F213" s="758" t="s">
        <v>358</v>
      </c>
      <c r="G213" s="855">
        <f>SUM(G214)</f>
        <v>5587</v>
      </c>
      <c r="H213" s="855">
        <f>SUM(H214+H216)</f>
        <v>1021.6</v>
      </c>
      <c r="I213" s="950">
        <f>SUM(G213:H213)</f>
        <v>6608.6</v>
      </c>
      <c r="J213" s="855">
        <f>SUM(J214+J216)</f>
        <v>0</v>
      </c>
      <c r="K213" s="950">
        <f>SUM(I213:J213)</f>
        <v>6608.6</v>
      </c>
      <c r="L213" s="855">
        <f>SUM(L214+L216)</f>
        <v>3800</v>
      </c>
      <c r="M213" s="950">
        <f>SUM(K213:L213)</f>
        <v>10408.6</v>
      </c>
      <c r="N213" s="855">
        <f>SUM(N214+N216)</f>
        <v>0</v>
      </c>
      <c r="O213" s="950">
        <f t="shared" si="69"/>
        <v>10408.6</v>
      </c>
      <c r="P213" s="855">
        <f>SUM(P214+P216)</f>
        <v>0</v>
      </c>
      <c r="Q213" s="950">
        <f>SUM(O213:P213)</f>
        <v>10408.6</v>
      </c>
      <c r="R213" s="965">
        <f t="shared" ref="R213:S214" si="70">SUM(R214)</f>
        <v>3569.1</v>
      </c>
      <c r="S213" s="965">
        <f t="shared" si="70"/>
        <v>2222.4</v>
      </c>
    </row>
    <row r="214" spans="1:19" x14ac:dyDescent="0.2">
      <c r="A214" s="312" t="s">
        <v>562</v>
      </c>
      <c r="B214" s="299" t="s">
        <v>640</v>
      </c>
      <c r="C214" s="293">
        <v>7</v>
      </c>
      <c r="D214" s="293">
        <v>7</v>
      </c>
      <c r="E214" s="860">
        <v>4320200</v>
      </c>
      <c r="F214" s="298">
        <v>240</v>
      </c>
      <c r="G214" s="966">
        <f>SUM(G215)</f>
        <v>5587</v>
      </c>
      <c r="H214" s="966">
        <f>SUM(H215)</f>
        <v>-422.1</v>
      </c>
      <c r="I214" s="950">
        <f t="shared" si="53"/>
        <v>5164.8999999999996</v>
      </c>
      <c r="J214" s="966">
        <f>SUM(J215)</f>
        <v>0</v>
      </c>
      <c r="K214" s="950">
        <f t="shared" ref="K214:K217" si="71">SUM(I214:J214)</f>
        <v>5164.8999999999996</v>
      </c>
      <c r="L214" s="966">
        <f>SUM(L215)</f>
        <v>3800</v>
      </c>
      <c r="M214" s="950">
        <f t="shared" ref="M214:M217" si="72">SUM(K214:L214)</f>
        <v>8964.9</v>
      </c>
      <c r="N214" s="966">
        <f>SUM(N215)</f>
        <v>0</v>
      </c>
      <c r="O214" s="950">
        <f t="shared" si="69"/>
        <v>8964.9</v>
      </c>
      <c r="P214" s="966">
        <f>SUM(P215)</f>
        <v>0</v>
      </c>
      <c r="Q214" s="950">
        <f t="shared" ref="Q214:Q217" si="73">SUM(O214:P214)</f>
        <v>8964.9</v>
      </c>
      <c r="R214" s="786">
        <f t="shared" si="70"/>
        <v>3569.1</v>
      </c>
      <c r="S214" s="786">
        <f t="shared" si="70"/>
        <v>2222.4</v>
      </c>
    </row>
    <row r="215" spans="1:19" x14ac:dyDescent="0.2">
      <c r="A215" s="312" t="s">
        <v>563</v>
      </c>
      <c r="B215" s="299" t="s">
        <v>640</v>
      </c>
      <c r="C215" s="293">
        <v>7</v>
      </c>
      <c r="D215" s="293">
        <v>7</v>
      </c>
      <c r="E215" s="860">
        <v>4320200</v>
      </c>
      <c r="F215" s="298">
        <v>244</v>
      </c>
      <c r="G215" s="966">
        <v>5587</v>
      </c>
      <c r="H215" s="966">
        <v>-422.1</v>
      </c>
      <c r="I215" s="950">
        <f t="shared" si="53"/>
        <v>5164.8999999999996</v>
      </c>
      <c r="J215" s="966"/>
      <c r="K215" s="950">
        <f t="shared" si="71"/>
        <v>5164.8999999999996</v>
      </c>
      <c r="L215" s="966">
        <v>3800</v>
      </c>
      <c r="M215" s="950">
        <f t="shared" si="72"/>
        <v>8964.9</v>
      </c>
      <c r="N215" s="966"/>
      <c r="O215" s="950">
        <f t="shared" si="69"/>
        <v>8964.9</v>
      </c>
      <c r="P215" s="966"/>
      <c r="Q215" s="950">
        <f t="shared" si="73"/>
        <v>8964.9</v>
      </c>
      <c r="R215" s="786">
        <v>3569.1</v>
      </c>
      <c r="S215" s="967">
        <v>2222.4</v>
      </c>
    </row>
    <row r="216" spans="1:19" x14ac:dyDescent="0.2">
      <c r="A216" s="312" t="s">
        <v>598</v>
      </c>
      <c r="B216" s="299" t="s">
        <v>640</v>
      </c>
      <c r="C216" s="293">
        <v>7</v>
      </c>
      <c r="D216" s="293">
        <v>7</v>
      </c>
      <c r="E216" s="860">
        <v>4320200</v>
      </c>
      <c r="F216" s="298">
        <v>620</v>
      </c>
      <c r="G216" s="966"/>
      <c r="H216" s="966">
        <f>H217</f>
        <v>1443.7</v>
      </c>
      <c r="I216" s="950">
        <f t="shared" si="53"/>
        <v>1443.7</v>
      </c>
      <c r="J216" s="966">
        <f>J217</f>
        <v>0</v>
      </c>
      <c r="K216" s="950">
        <f t="shared" si="71"/>
        <v>1443.7</v>
      </c>
      <c r="L216" s="966">
        <f>L217</f>
        <v>0</v>
      </c>
      <c r="M216" s="950">
        <f t="shared" si="72"/>
        <v>1443.7</v>
      </c>
      <c r="N216" s="966">
        <f>N217</f>
        <v>0</v>
      </c>
      <c r="O216" s="950">
        <f t="shared" si="69"/>
        <v>1443.7</v>
      </c>
      <c r="P216" s="966">
        <f>P217</f>
        <v>0</v>
      </c>
      <c r="Q216" s="950">
        <f t="shared" si="73"/>
        <v>1443.7</v>
      </c>
      <c r="R216" s="786"/>
      <c r="S216" s="967"/>
    </row>
    <row r="217" spans="1:19" x14ac:dyDescent="0.2">
      <c r="A217" s="312" t="s">
        <v>600</v>
      </c>
      <c r="B217" s="299" t="s">
        <v>640</v>
      </c>
      <c r="C217" s="293">
        <v>7</v>
      </c>
      <c r="D217" s="293">
        <v>7</v>
      </c>
      <c r="E217" s="860">
        <v>4320200</v>
      </c>
      <c r="F217" s="298">
        <v>622</v>
      </c>
      <c r="G217" s="966"/>
      <c r="H217" s="966">
        <v>1443.7</v>
      </c>
      <c r="I217" s="950">
        <f t="shared" si="53"/>
        <v>1443.7</v>
      </c>
      <c r="J217" s="966"/>
      <c r="K217" s="950">
        <f t="shared" si="71"/>
        <v>1443.7</v>
      </c>
      <c r="L217" s="966"/>
      <c r="M217" s="950">
        <f t="shared" si="72"/>
        <v>1443.7</v>
      </c>
      <c r="N217" s="966"/>
      <c r="O217" s="950">
        <f t="shared" si="69"/>
        <v>1443.7</v>
      </c>
      <c r="P217" s="966"/>
      <c r="Q217" s="950">
        <f t="shared" si="73"/>
        <v>1443.7</v>
      </c>
      <c r="R217" s="786"/>
      <c r="S217" s="967"/>
    </row>
    <row r="218" spans="1:19" s="869" customFormat="1" x14ac:dyDescent="0.2">
      <c r="A218" s="361" t="s">
        <v>364</v>
      </c>
      <c r="B218" s="355" t="s">
        <v>640</v>
      </c>
      <c r="C218" s="362">
        <v>7</v>
      </c>
      <c r="D218" s="362">
        <v>9</v>
      </c>
      <c r="E218" s="858"/>
      <c r="F218" s="758"/>
      <c r="G218" s="855">
        <f>G219+G222</f>
        <v>63393</v>
      </c>
      <c r="H218" s="855">
        <f t="shared" ref="H218:I218" si="74">H219+H222</f>
        <v>0</v>
      </c>
      <c r="I218" s="855">
        <f t="shared" si="74"/>
        <v>63393</v>
      </c>
      <c r="J218" s="855">
        <f t="shared" ref="J218:K218" si="75">J219+J222</f>
        <v>0</v>
      </c>
      <c r="K218" s="855">
        <f t="shared" si="75"/>
        <v>63393</v>
      </c>
      <c r="L218" s="855">
        <f t="shared" ref="L218:M218" si="76">L219+L222</f>
        <v>0</v>
      </c>
      <c r="M218" s="855">
        <f t="shared" si="76"/>
        <v>63393</v>
      </c>
      <c r="N218" s="855">
        <f t="shared" ref="N218" si="77">N219+N222</f>
        <v>0</v>
      </c>
      <c r="O218" s="950">
        <f t="shared" si="69"/>
        <v>63393</v>
      </c>
      <c r="P218" s="855">
        <f t="shared" ref="P218:Q218" si="78">P219+P222</f>
        <v>0</v>
      </c>
      <c r="Q218" s="855">
        <f t="shared" si="78"/>
        <v>63393</v>
      </c>
      <c r="R218" s="965">
        <f t="shared" ref="R218:S223" si="79">R219</f>
        <v>64428</v>
      </c>
      <c r="S218" s="965">
        <f t="shared" si="79"/>
        <v>64323</v>
      </c>
    </row>
    <row r="219" spans="1:19" s="869" customFormat="1" ht="51" x14ac:dyDescent="0.2">
      <c r="A219" s="361" t="s">
        <v>648</v>
      </c>
      <c r="B219" s="355" t="s">
        <v>640</v>
      </c>
      <c r="C219" s="362">
        <v>7</v>
      </c>
      <c r="D219" s="362">
        <v>9</v>
      </c>
      <c r="E219" s="858"/>
      <c r="F219" s="758"/>
      <c r="G219" s="855">
        <f>G220</f>
        <v>125</v>
      </c>
      <c r="H219" s="855">
        <f t="shared" ref="H219:Q219" si="80">H220</f>
        <v>0</v>
      </c>
      <c r="I219" s="855">
        <f t="shared" si="80"/>
        <v>125</v>
      </c>
      <c r="J219" s="855">
        <f t="shared" si="80"/>
        <v>0</v>
      </c>
      <c r="K219" s="855">
        <f t="shared" si="80"/>
        <v>125</v>
      </c>
      <c r="L219" s="855">
        <f t="shared" si="80"/>
        <v>0</v>
      </c>
      <c r="M219" s="855">
        <f t="shared" si="80"/>
        <v>125</v>
      </c>
      <c r="N219" s="855">
        <f t="shared" si="80"/>
        <v>0</v>
      </c>
      <c r="O219" s="950">
        <f t="shared" si="69"/>
        <v>125</v>
      </c>
      <c r="P219" s="855">
        <f t="shared" si="80"/>
        <v>0</v>
      </c>
      <c r="Q219" s="855">
        <f t="shared" si="80"/>
        <v>125</v>
      </c>
      <c r="R219" s="855">
        <f t="shared" ref="R219:S219" si="81">SUM(R220+R223)</f>
        <v>64428</v>
      </c>
      <c r="S219" s="855">
        <f t="shared" si="81"/>
        <v>64323</v>
      </c>
    </row>
    <row r="220" spans="1:19" s="869" customFormat="1" x14ac:dyDescent="0.2">
      <c r="A220" s="312" t="s">
        <v>579</v>
      </c>
      <c r="B220" s="299" t="s">
        <v>640</v>
      </c>
      <c r="C220" s="293">
        <v>7</v>
      </c>
      <c r="D220" s="293">
        <v>9</v>
      </c>
      <c r="E220" s="860">
        <v>4529900</v>
      </c>
      <c r="F220" s="298">
        <v>240</v>
      </c>
      <c r="G220" s="786">
        <f t="shared" ref="G220:P220" si="82">SUM(G221)</f>
        <v>125</v>
      </c>
      <c r="H220" s="786">
        <f t="shared" si="82"/>
        <v>0</v>
      </c>
      <c r="I220" s="950">
        <f t="shared" si="53"/>
        <v>125</v>
      </c>
      <c r="J220" s="786">
        <f t="shared" si="82"/>
        <v>0</v>
      </c>
      <c r="K220" s="950">
        <f t="shared" ref="K220:K221" si="83">SUM(I220:J220)</f>
        <v>125</v>
      </c>
      <c r="L220" s="786">
        <f t="shared" si="82"/>
        <v>0</v>
      </c>
      <c r="M220" s="950">
        <f t="shared" ref="M220:M221" si="84">SUM(K220:L220)</f>
        <v>125</v>
      </c>
      <c r="N220" s="786">
        <f t="shared" si="82"/>
        <v>0</v>
      </c>
      <c r="O220" s="950">
        <f t="shared" si="69"/>
        <v>125</v>
      </c>
      <c r="P220" s="786">
        <f t="shared" si="82"/>
        <v>0</v>
      </c>
      <c r="Q220" s="950">
        <f t="shared" ref="Q220:Q221" si="85">SUM(O220:P220)</f>
        <v>125</v>
      </c>
      <c r="R220" s="786">
        <f t="shared" ref="R220:S220" si="86">SUM(R221)</f>
        <v>0</v>
      </c>
      <c r="S220" s="786">
        <f t="shared" si="86"/>
        <v>0</v>
      </c>
    </row>
    <row r="221" spans="1:19" s="869" customFormat="1" x14ac:dyDescent="0.2">
      <c r="A221" s="312" t="s">
        <v>580</v>
      </c>
      <c r="B221" s="299" t="s">
        <v>640</v>
      </c>
      <c r="C221" s="293">
        <v>7</v>
      </c>
      <c r="D221" s="293">
        <v>9</v>
      </c>
      <c r="E221" s="860">
        <v>4529900</v>
      </c>
      <c r="F221" s="298">
        <v>244</v>
      </c>
      <c r="G221" s="966">
        <v>125</v>
      </c>
      <c r="H221" s="966"/>
      <c r="I221" s="950">
        <f t="shared" si="53"/>
        <v>125</v>
      </c>
      <c r="J221" s="966"/>
      <c r="K221" s="950">
        <f t="shared" si="83"/>
        <v>125</v>
      </c>
      <c r="L221" s="966"/>
      <c r="M221" s="950">
        <f t="shared" si="84"/>
        <v>125</v>
      </c>
      <c r="N221" s="966"/>
      <c r="O221" s="950">
        <f t="shared" si="69"/>
        <v>125</v>
      </c>
      <c r="P221" s="966"/>
      <c r="Q221" s="950">
        <f t="shared" si="85"/>
        <v>125</v>
      </c>
      <c r="R221" s="786"/>
      <c r="S221" s="786"/>
    </row>
    <row r="222" spans="1:19" s="869" customFormat="1" ht="25.5" x14ac:dyDescent="0.2">
      <c r="A222" s="361" t="s">
        <v>646</v>
      </c>
      <c r="B222" s="355" t="s">
        <v>640</v>
      </c>
      <c r="C222" s="362">
        <v>7</v>
      </c>
      <c r="D222" s="362">
        <v>9</v>
      </c>
      <c r="E222" s="858">
        <v>4359900</v>
      </c>
      <c r="F222" s="758"/>
      <c r="G222" s="855">
        <f>G223</f>
        <v>63268</v>
      </c>
      <c r="H222" s="855">
        <f t="shared" ref="H222:Q222" si="87">H223</f>
        <v>0</v>
      </c>
      <c r="I222" s="855">
        <f t="shared" si="87"/>
        <v>63268</v>
      </c>
      <c r="J222" s="855">
        <f t="shared" si="87"/>
        <v>0</v>
      </c>
      <c r="K222" s="855">
        <f t="shared" si="87"/>
        <v>63268</v>
      </c>
      <c r="L222" s="855">
        <f t="shared" si="87"/>
        <v>0</v>
      </c>
      <c r="M222" s="855">
        <f t="shared" si="87"/>
        <v>63268</v>
      </c>
      <c r="N222" s="855">
        <f t="shared" si="87"/>
        <v>0</v>
      </c>
      <c r="O222" s="950">
        <f t="shared" si="69"/>
        <v>63268</v>
      </c>
      <c r="P222" s="855">
        <f t="shared" si="87"/>
        <v>0</v>
      </c>
      <c r="Q222" s="855">
        <f t="shared" si="87"/>
        <v>63268</v>
      </c>
      <c r="R222" s="965"/>
      <c r="S222" s="965"/>
    </row>
    <row r="223" spans="1:19" x14ac:dyDescent="0.2">
      <c r="A223" s="312" t="s">
        <v>598</v>
      </c>
      <c r="B223" s="299" t="s">
        <v>640</v>
      </c>
      <c r="C223" s="293">
        <v>7</v>
      </c>
      <c r="D223" s="293">
        <v>9</v>
      </c>
      <c r="E223" s="860">
        <v>4359900</v>
      </c>
      <c r="F223" s="298">
        <v>620</v>
      </c>
      <c r="G223" s="966">
        <f t="shared" ref="G223" si="88">G224</f>
        <v>63268</v>
      </c>
      <c r="H223" s="966">
        <f>SUM(H224)</f>
        <v>0</v>
      </c>
      <c r="I223" s="950">
        <f t="shared" ref="I223:I229" si="89">SUM(G223:H223)</f>
        <v>63268</v>
      </c>
      <c r="J223" s="966">
        <f>SUM(J224)</f>
        <v>0</v>
      </c>
      <c r="K223" s="950">
        <f t="shared" ref="K223:K229" si="90">SUM(I223:J223)</f>
        <v>63268</v>
      </c>
      <c r="L223" s="966">
        <f>SUM(L224)</f>
        <v>0</v>
      </c>
      <c r="M223" s="950">
        <f t="shared" ref="M223:M229" si="91">SUM(K223:L223)</f>
        <v>63268</v>
      </c>
      <c r="N223" s="966">
        <f>SUM(N224)</f>
        <v>0</v>
      </c>
      <c r="O223" s="950">
        <f t="shared" si="69"/>
        <v>63268</v>
      </c>
      <c r="P223" s="966">
        <f>SUM(P224)</f>
        <v>0</v>
      </c>
      <c r="Q223" s="950">
        <f t="shared" ref="Q223:Q229" si="92">SUM(O223:P223)</f>
        <v>63268</v>
      </c>
      <c r="R223" s="786">
        <f t="shared" si="79"/>
        <v>64428</v>
      </c>
      <c r="S223" s="786">
        <f t="shared" si="79"/>
        <v>64323</v>
      </c>
    </row>
    <row r="224" spans="1:19" ht="25.5" x14ac:dyDescent="0.2">
      <c r="A224" s="312" t="s">
        <v>599</v>
      </c>
      <c r="B224" s="299" t="s">
        <v>640</v>
      </c>
      <c r="C224" s="293">
        <v>7</v>
      </c>
      <c r="D224" s="293">
        <v>9</v>
      </c>
      <c r="E224" s="860">
        <v>4359900</v>
      </c>
      <c r="F224" s="298">
        <v>621</v>
      </c>
      <c r="G224" s="966">
        <v>63268</v>
      </c>
      <c r="H224" s="966"/>
      <c r="I224" s="950">
        <f t="shared" si="89"/>
        <v>63268</v>
      </c>
      <c r="J224" s="966"/>
      <c r="K224" s="950">
        <f t="shared" si="90"/>
        <v>63268</v>
      </c>
      <c r="L224" s="966"/>
      <c r="M224" s="950">
        <f t="shared" si="91"/>
        <v>63268</v>
      </c>
      <c r="N224" s="966"/>
      <c r="O224" s="950">
        <f t="shared" si="69"/>
        <v>63268</v>
      </c>
      <c r="P224" s="966"/>
      <c r="Q224" s="950">
        <f t="shared" si="92"/>
        <v>63268</v>
      </c>
      <c r="R224" s="967">
        <v>64428</v>
      </c>
      <c r="S224" s="967">
        <v>64323</v>
      </c>
    </row>
    <row r="225" spans="1:19" s="869" customFormat="1" x14ac:dyDescent="0.2">
      <c r="A225" s="883" t="s">
        <v>367</v>
      </c>
      <c r="B225" s="355" t="s">
        <v>640</v>
      </c>
      <c r="C225" s="362">
        <v>10</v>
      </c>
      <c r="D225" s="362"/>
      <c r="E225" s="858"/>
      <c r="F225" s="758"/>
      <c r="G225" s="954">
        <f>SUM(G226)</f>
        <v>14827</v>
      </c>
      <c r="H225" s="954">
        <f>SUM(H226)</f>
        <v>0</v>
      </c>
      <c r="I225" s="950">
        <f t="shared" si="89"/>
        <v>14827</v>
      </c>
      <c r="J225" s="954">
        <f>SUM(J226)</f>
        <v>0</v>
      </c>
      <c r="K225" s="950">
        <f t="shared" si="90"/>
        <v>14827</v>
      </c>
      <c r="L225" s="954">
        <f>SUM(L226)</f>
        <v>0</v>
      </c>
      <c r="M225" s="950">
        <f t="shared" si="91"/>
        <v>14827</v>
      </c>
      <c r="N225" s="954">
        <f>SUM(N226)</f>
        <v>0</v>
      </c>
      <c r="O225" s="950">
        <f t="shared" si="69"/>
        <v>14827</v>
      </c>
      <c r="P225" s="954">
        <f>SUM(P226)</f>
        <v>0</v>
      </c>
      <c r="Q225" s="950">
        <f t="shared" si="92"/>
        <v>14827</v>
      </c>
      <c r="R225" s="955">
        <f>SUM(R226)</f>
        <v>15351</v>
      </c>
      <c r="S225" s="955">
        <f>SUM(S226)</f>
        <v>15351</v>
      </c>
    </row>
    <row r="226" spans="1:19" s="869" customFormat="1" x14ac:dyDescent="0.2">
      <c r="A226" s="361" t="s">
        <v>368</v>
      </c>
      <c r="B226" s="355" t="s">
        <v>640</v>
      </c>
      <c r="C226" s="362">
        <v>10</v>
      </c>
      <c r="D226" s="362">
        <v>4</v>
      </c>
      <c r="E226" s="858"/>
      <c r="F226" s="758"/>
      <c r="G226" s="954">
        <f t="shared" ref="G226:P228" si="93">G227</f>
        <v>14827</v>
      </c>
      <c r="H226" s="954">
        <f t="shared" si="93"/>
        <v>0</v>
      </c>
      <c r="I226" s="950">
        <f t="shared" si="89"/>
        <v>14827</v>
      </c>
      <c r="J226" s="954">
        <f t="shared" si="93"/>
        <v>0</v>
      </c>
      <c r="K226" s="950">
        <f t="shared" si="90"/>
        <v>14827</v>
      </c>
      <c r="L226" s="954">
        <f t="shared" si="93"/>
        <v>0</v>
      </c>
      <c r="M226" s="950">
        <f t="shared" si="91"/>
        <v>14827</v>
      </c>
      <c r="N226" s="954">
        <f t="shared" si="93"/>
        <v>0</v>
      </c>
      <c r="O226" s="950">
        <f t="shared" si="69"/>
        <v>14827</v>
      </c>
      <c r="P226" s="954">
        <f t="shared" si="93"/>
        <v>0</v>
      </c>
      <c r="Q226" s="950">
        <f t="shared" si="92"/>
        <v>14827</v>
      </c>
      <c r="R226" s="955">
        <f t="shared" ref="R226:S228" si="94">R227</f>
        <v>15351</v>
      </c>
      <c r="S226" s="955">
        <f t="shared" si="94"/>
        <v>15351</v>
      </c>
    </row>
    <row r="227" spans="1:19" s="869" customFormat="1" ht="51" x14ac:dyDescent="0.2">
      <c r="A227" s="361" t="s">
        <v>648</v>
      </c>
      <c r="B227" s="355" t="s">
        <v>640</v>
      </c>
      <c r="C227" s="362">
        <v>10</v>
      </c>
      <c r="D227" s="362">
        <v>4</v>
      </c>
      <c r="E227" s="858">
        <v>5201002</v>
      </c>
      <c r="F227" s="758" t="s">
        <v>358</v>
      </c>
      <c r="G227" s="954">
        <f t="shared" si="93"/>
        <v>14827</v>
      </c>
      <c r="H227" s="954">
        <f t="shared" si="93"/>
        <v>0</v>
      </c>
      <c r="I227" s="950">
        <f t="shared" si="89"/>
        <v>14827</v>
      </c>
      <c r="J227" s="954">
        <f t="shared" si="93"/>
        <v>0</v>
      </c>
      <c r="K227" s="950">
        <f t="shared" si="90"/>
        <v>14827</v>
      </c>
      <c r="L227" s="954">
        <f t="shared" si="93"/>
        <v>0</v>
      </c>
      <c r="M227" s="950">
        <f t="shared" si="91"/>
        <v>14827</v>
      </c>
      <c r="N227" s="954">
        <f t="shared" si="93"/>
        <v>0</v>
      </c>
      <c r="O227" s="950">
        <f t="shared" si="69"/>
        <v>14827</v>
      </c>
      <c r="P227" s="954">
        <f t="shared" si="93"/>
        <v>0</v>
      </c>
      <c r="Q227" s="950">
        <f t="shared" si="92"/>
        <v>14827</v>
      </c>
      <c r="R227" s="955">
        <f t="shared" si="94"/>
        <v>15351</v>
      </c>
      <c r="S227" s="955">
        <f t="shared" si="94"/>
        <v>15351</v>
      </c>
    </row>
    <row r="228" spans="1:19" x14ac:dyDescent="0.2">
      <c r="A228" s="312" t="s">
        <v>612</v>
      </c>
      <c r="B228" s="299" t="s">
        <v>640</v>
      </c>
      <c r="C228" s="293">
        <v>10</v>
      </c>
      <c r="D228" s="293">
        <v>4</v>
      </c>
      <c r="E228" s="860">
        <v>5201002</v>
      </c>
      <c r="F228" s="298">
        <v>320</v>
      </c>
      <c r="G228" s="956">
        <f t="shared" si="93"/>
        <v>14827</v>
      </c>
      <c r="H228" s="956">
        <f t="shared" si="93"/>
        <v>0</v>
      </c>
      <c r="I228" s="950">
        <f t="shared" si="89"/>
        <v>14827</v>
      </c>
      <c r="J228" s="956">
        <f t="shared" si="93"/>
        <v>0</v>
      </c>
      <c r="K228" s="950">
        <f t="shared" si="90"/>
        <v>14827</v>
      </c>
      <c r="L228" s="956">
        <f t="shared" si="93"/>
        <v>0</v>
      </c>
      <c r="M228" s="950">
        <f t="shared" si="91"/>
        <v>14827</v>
      </c>
      <c r="N228" s="956">
        <f t="shared" si="93"/>
        <v>0</v>
      </c>
      <c r="O228" s="950">
        <f t="shared" si="69"/>
        <v>14827</v>
      </c>
      <c r="P228" s="956">
        <f t="shared" si="93"/>
        <v>0</v>
      </c>
      <c r="Q228" s="950">
        <f t="shared" si="92"/>
        <v>14827</v>
      </c>
      <c r="R228" s="958">
        <f t="shared" si="94"/>
        <v>15351</v>
      </c>
      <c r="S228" s="958">
        <f t="shared" si="94"/>
        <v>15351</v>
      </c>
    </row>
    <row r="229" spans="1:19" ht="25.5" x14ac:dyDescent="0.2">
      <c r="A229" s="312" t="s">
        <v>625</v>
      </c>
      <c r="B229" s="299" t="s">
        <v>640</v>
      </c>
      <c r="C229" s="293">
        <v>10</v>
      </c>
      <c r="D229" s="293">
        <v>4</v>
      </c>
      <c r="E229" s="860">
        <v>5201002</v>
      </c>
      <c r="F229" s="298">
        <v>321</v>
      </c>
      <c r="G229" s="956">
        <v>14827</v>
      </c>
      <c r="H229" s="956"/>
      <c r="I229" s="950">
        <f t="shared" si="89"/>
        <v>14827</v>
      </c>
      <c r="J229" s="956"/>
      <c r="K229" s="950">
        <f t="shared" si="90"/>
        <v>14827</v>
      </c>
      <c r="L229" s="956"/>
      <c r="M229" s="950">
        <f t="shared" si="91"/>
        <v>14827</v>
      </c>
      <c r="N229" s="956"/>
      <c r="O229" s="950">
        <f t="shared" si="69"/>
        <v>14827</v>
      </c>
      <c r="P229" s="956"/>
      <c r="Q229" s="950">
        <f t="shared" si="92"/>
        <v>14827</v>
      </c>
      <c r="R229" s="958">
        <v>15351</v>
      </c>
      <c r="S229" s="958">
        <v>15351</v>
      </c>
    </row>
  </sheetData>
  <mergeCells count="10">
    <mergeCell ref="A6:S6"/>
    <mergeCell ref="A8:A9"/>
    <mergeCell ref="B8:B9"/>
    <mergeCell ref="C8:C9"/>
    <mergeCell ref="D8:D9"/>
    <mergeCell ref="E8:E9"/>
    <mergeCell ref="F8:F9"/>
    <mergeCell ref="R8:R9"/>
    <mergeCell ref="S8:S9"/>
    <mergeCell ref="O8:Q8"/>
  </mergeCells>
  <pageMargins left="0.83" right="0.15748031496062992" top="0.23622047244094491" bottom="0.15748031496062992" header="0.15748031496062992" footer="0.15748031496062992"/>
  <pageSetup paperSize="9" scale="53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5"/>
  <sheetViews>
    <sheetView zoomScaleNormal="100" zoomScaleSheetLayoutView="100" workbookViewId="0">
      <selection activeCell="V16" sqref="V16"/>
    </sheetView>
  </sheetViews>
  <sheetFormatPr defaultColWidth="9.140625" defaultRowHeight="12.75" outlineLevelCol="1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1" customWidth="1"/>
    <col min="7" max="7" width="12.28515625" style="868" hidden="1" customWidth="1" outlineLevel="1"/>
    <col min="8" max="8" width="11.5703125" style="868" hidden="1" customWidth="1" outlineLevel="1"/>
    <col min="9" max="9" width="12.28515625" style="868" hidden="1" customWidth="1" outlineLevel="1"/>
    <col min="10" max="10" width="12.140625" style="868" hidden="1" customWidth="1" outlineLevel="1"/>
    <col min="11" max="11" width="11.7109375" style="868" hidden="1" customWidth="1" outlineLevel="1"/>
    <col min="12" max="12" width="11.28515625" style="868" hidden="1" customWidth="1" outlineLevel="1"/>
    <col min="13" max="14" width="10.28515625" style="868" hidden="1" customWidth="1" outlineLevel="1"/>
    <col min="15" max="15" width="10.28515625" style="868" customWidth="1" collapsed="1"/>
    <col min="16" max="17" width="10.28515625" style="868" customWidth="1"/>
    <col min="18" max="18" width="12.42578125" style="868" customWidth="1"/>
    <col min="19" max="19" width="12.5703125" style="868" customWidth="1"/>
    <col min="20" max="20" width="7.5703125" style="868" customWidth="1"/>
    <col min="21" max="21" width="15.42578125" style="868" customWidth="1"/>
    <col min="22" max="22" width="10.7109375" style="868" bestFit="1" customWidth="1"/>
    <col min="23" max="16384" width="9.140625" style="868"/>
  </cols>
  <sheetData>
    <row r="1" spans="1:22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888"/>
      <c r="K1" s="888"/>
      <c r="L1" s="888"/>
      <c r="M1" s="888"/>
      <c r="N1" s="888"/>
      <c r="O1" s="888"/>
      <c r="P1" s="888"/>
      <c r="Q1" s="888"/>
      <c r="R1" s="1048" t="s">
        <v>815</v>
      </c>
      <c r="S1" s="1048"/>
      <c r="T1" s="891"/>
      <c r="U1" s="891"/>
    </row>
    <row r="2" spans="1:22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1048" t="s">
        <v>351</v>
      </c>
      <c r="S2" s="1048"/>
      <c r="T2" s="891"/>
      <c r="U2" s="891"/>
    </row>
    <row r="3" spans="1:22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888"/>
      <c r="K3" s="888"/>
      <c r="L3" s="888"/>
      <c r="M3" s="888"/>
      <c r="N3" s="888"/>
      <c r="O3" s="888"/>
      <c r="P3" s="888"/>
      <c r="Q3" s="888"/>
      <c r="R3" s="970" t="s">
        <v>352</v>
      </c>
      <c r="S3" s="970"/>
      <c r="T3" s="891"/>
      <c r="U3" s="891"/>
    </row>
    <row r="4" spans="1:22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1048" t="s">
        <v>1275</v>
      </c>
      <c r="S4" s="1048"/>
      <c r="T4" s="891"/>
      <c r="U4" s="891"/>
    </row>
    <row r="5" spans="1:22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66"/>
      <c r="K5" s="866"/>
      <c r="L5" s="866"/>
      <c r="M5" s="866"/>
      <c r="N5" s="866"/>
      <c r="O5" s="866"/>
      <c r="P5" s="866"/>
      <c r="Q5" s="866"/>
      <c r="R5" s="895"/>
      <c r="S5" s="895"/>
      <c r="T5" s="896"/>
      <c r="U5" s="896"/>
    </row>
    <row r="6" spans="1:22" s="898" customFormat="1" ht="29.25" customHeight="1" x14ac:dyDescent="0.25">
      <c r="A6" s="1044" t="s">
        <v>1277</v>
      </c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  <c r="N6" s="1044"/>
      <c r="O6" s="1044"/>
      <c r="P6" s="1044"/>
      <c r="Q6" s="1044"/>
      <c r="R6" s="1044"/>
      <c r="S6" s="1044"/>
      <c r="T6" s="897"/>
      <c r="U6" s="897"/>
    </row>
    <row r="7" spans="1:22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964" t="s">
        <v>719</v>
      </c>
      <c r="T7" s="896"/>
      <c r="U7" s="896"/>
    </row>
    <row r="8" spans="1:22" s="869" customFormat="1" ht="17.25" customHeight="1" x14ac:dyDescent="0.2">
      <c r="A8" s="1031" t="s">
        <v>353</v>
      </c>
      <c r="B8" s="1032" t="s">
        <v>544</v>
      </c>
      <c r="C8" s="1033" t="s">
        <v>354</v>
      </c>
      <c r="D8" s="1033" t="s">
        <v>355</v>
      </c>
      <c r="E8" s="1034" t="s">
        <v>545</v>
      </c>
      <c r="F8" s="1034" t="s">
        <v>546</v>
      </c>
      <c r="G8" s="981" t="s">
        <v>720</v>
      </c>
      <c r="H8" s="982"/>
      <c r="I8" s="982" t="s">
        <v>720</v>
      </c>
      <c r="J8" s="982"/>
      <c r="K8" s="981" t="s">
        <v>720</v>
      </c>
      <c r="L8" s="982"/>
      <c r="M8" s="982"/>
      <c r="N8" s="982"/>
      <c r="O8" s="1034" t="s">
        <v>720</v>
      </c>
      <c r="P8" s="1034"/>
      <c r="Q8" s="1034"/>
      <c r="R8" s="1034" t="s">
        <v>721</v>
      </c>
      <c r="S8" s="1034" t="s">
        <v>1259</v>
      </c>
      <c r="T8" s="899"/>
      <c r="U8" s="899"/>
    </row>
    <row r="9" spans="1:22" s="869" customFormat="1" ht="69.75" customHeight="1" x14ac:dyDescent="0.2">
      <c r="A9" s="1031"/>
      <c r="B9" s="1032"/>
      <c r="C9" s="1033"/>
      <c r="D9" s="1033"/>
      <c r="E9" s="1034"/>
      <c r="F9" s="1034"/>
      <c r="G9" s="305" t="s">
        <v>1291</v>
      </c>
      <c r="H9" s="316" t="s">
        <v>735</v>
      </c>
      <c r="I9" s="305" t="s">
        <v>1297</v>
      </c>
      <c r="J9" s="316" t="s">
        <v>735</v>
      </c>
      <c r="K9" s="305" t="s">
        <v>1304</v>
      </c>
      <c r="L9" s="316" t="s">
        <v>735</v>
      </c>
      <c r="M9" s="305" t="s">
        <v>1311</v>
      </c>
      <c r="N9" s="316" t="s">
        <v>735</v>
      </c>
      <c r="O9" s="305" t="s">
        <v>1313</v>
      </c>
      <c r="P9" s="316" t="s">
        <v>735</v>
      </c>
      <c r="Q9" s="305" t="s">
        <v>736</v>
      </c>
      <c r="R9" s="1034"/>
      <c r="S9" s="1034"/>
      <c r="T9" s="899"/>
      <c r="U9" s="899"/>
    </row>
    <row r="10" spans="1:22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900"/>
      <c r="K10" s="900"/>
      <c r="L10" s="900"/>
      <c r="M10" s="900" t="s">
        <v>552</v>
      </c>
      <c r="N10" s="900" t="s">
        <v>553</v>
      </c>
      <c r="O10" s="900" t="s">
        <v>552</v>
      </c>
      <c r="P10" s="900" t="s">
        <v>553</v>
      </c>
      <c r="Q10" s="900" t="s">
        <v>554</v>
      </c>
      <c r="R10" s="308">
        <v>10</v>
      </c>
      <c r="S10" s="900">
        <v>11</v>
      </c>
      <c r="T10" s="901"/>
      <c r="U10" s="901"/>
    </row>
    <row r="11" spans="1:22" s="869" customFormat="1" ht="14.25" customHeight="1" x14ac:dyDescent="0.2">
      <c r="A11" s="309" t="s">
        <v>555</v>
      </c>
      <c r="B11" s="969"/>
      <c r="C11" s="311"/>
      <c r="D11" s="311"/>
      <c r="E11" s="310"/>
      <c r="F11" s="834"/>
      <c r="G11" s="360">
        <f>SUM(G12+G122+G176)</f>
        <v>865905.8</v>
      </c>
      <c r="H11" s="360">
        <f>SUM(H12+H122+H176)</f>
        <v>296933.59999999998</v>
      </c>
      <c r="I11" s="360">
        <f>SUM(I12+I122+I176)</f>
        <v>1162839.3999999999</v>
      </c>
      <c r="J11" s="360" t="e">
        <f>SUM(J12+J122+J176+#REF!)</f>
        <v>#REF!</v>
      </c>
      <c r="K11" s="360" t="e">
        <f>SUM(K12+K122+K176+#REF!)</f>
        <v>#REF!</v>
      </c>
      <c r="L11" s="360" t="e">
        <f>SUM(L12+L122+L176+#REF!)</f>
        <v>#REF!</v>
      </c>
      <c r="M11" s="360">
        <f>SUM(M12+M122+M176)</f>
        <v>1245464.7</v>
      </c>
      <c r="N11" s="360">
        <f>SUM(N12+N122+N176)</f>
        <v>15124.800000000001</v>
      </c>
      <c r="O11" s="360">
        <f>M11+N11</f>
        <v>1260589.5</v>
      </c>
      <c r="P11" s="360">
        <f>SUM(P12+P122+P176)</f>
        <v>-507</v>
      </c>
      <c r="Q11" s="360">
        <f>O11+P11</f>
        <v>1260082.5</v>
      </c>
      <c r="R11" s="360">
        <f>SUM(R12+R122+R176)</f>
        <v>167887.69999999998</v>
      </c>
      <c r="S11" s="360">
        <f>SUM(S12+S122+S176)</f>
        <v>74772.5</v>
      </c>
      <c r="T11" s="899" t="s">
        <v>350</v>
      </c>
      <c r="U11" s="899"/>
    </row>
    <row r="12" spans="1:22" s="869" customFormat="1" x14ac:dyDescent="0.2">
      <c r="A12" s="309" t="s">
        <v>566</v>
      </c>
      <c r="B12" s="969" t="s">
        <v>567</v>
      </c>
      <c r="C12" s="311"/>
      <c r="D12" s="311"/>
      <c r="E12" s="310"/>
      <c r="F12" s="834"/>
      <c r="G12" s="359">
        <f>SUM(G26+G55+G72+G97+G110+G116+G13)</f>
        <v>457176</v>
      </c>
      <c r="H12" s="359">
        <f>SUM(H26+H55+H72+H97+H110+H116+H13)</f>
        <v>18422.599999999999</v>
      </c>
      <c r="I12" s="360">
        <f t="shared" ref="I12:I83" si="0">G12+H12</f>
        <v>475598.6</v>
      </c>
      <c r="J12" s="359">
        <f>SUM(J26+J55+J72+J97+J110+J116+J13)</f>
        <v>3287</v>
      </c>
      <c r="K12" s="360">
        <f t="shared" ref="K12:K18" si="1">I12+J12</f>
        <v>478885.6</v>
      </c>
      <c r="L12" s="359">
        <f>SUM(L26+L55+L72+L97+L110+L116+L13)</f>
        <v>29645.200000000004</v>
      </c>
      <c r="M12" s="360">
        <f t="shared" ref="M12:M18" si="2">K12+L12</f>
        <v>508530.8</v>
      </c>
      <c r="N12" s="359">
        <f>SUM(N26+N55+N72+N97+N110+N116+N13)</f>
        <v>1602.1</v>
      </c>
      <c r="O12" s="360">
        <f t="shared" ref="O12" si="3">M12+N12</f>
        <v>510132.89999999997</v>
      </c>
      <c r="P12" s="359">
        <f>SUM(P26+P55+P72+P97+P110+P116+P13)</f>
        <v>-507</v>
      </c>
      <c r="Q12" s="360">
        <f t="shared" ref="Q12" si="4">O12+P12</f>
        <v>509625.89999999997</v>
      </c>
      <c r="R12" s="359">
        <f>SUM(R26+R55+R72+R97+R110+R116+R13)</f>
        <v>152946.4</v>
      </c>
      <c r="S12" s="359">
        <f>SUM(S26+S55+S72+S97+S110+S116+S13)</f>
        <v>49957</v>
      </c>
      <c r="T12" s="899"/>
      <c r="U12" s="899"/>
    </row>
    <row r="13" spans="1:22" s="869" customFormat="1" ht="25.5" x14ac:dyDescent="0.2">
      <c r="A13" s="309" t="s">
        <v>359</v>
      </c>
      <c r="B13" s="969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0"/>
        <v>7590</v>
      </c>
      <c r="J13" s="359">
        <f>SUM(J20+J14)</f>
        <v>0</v>
      </c>
      <c r="K13" s="360">
        <f t="shared" si="1"/>
        <v>7590</v>
      </c>
      <c r="L13" s="359">
        <f>SUM(L20+L14)</f>
        <v>0</v>
      </c>
      <c r="M13" s="360">
        <f t="shared" si="2"/>
        <v>7590</v>
      </c>
      <c r="N13" s="359">
        <f>SUM(N20+N14)</f>
        <v>0</v>
      </c>
      <c r="O13" s="360">
        <f>M13+N13</f>
        <v>7590</v>
      </c>
      <c r="P13" s="359">
        <f>SUM(P20+P14)</f>
        <v>0</v>
      </c>
      <c r="Q13" s="360">
        <f>O13+P13</f>
        <v>7590</v>
      </c>
      <c r="R13" s="359">
        <f t="shared" ref="R13:S13" si="5">SUM(R20+R14)</f>
        <v>12370.5</v>
      </c>
      <c r="S13" s="359">
        <f t="shared" si="5"/>
        <v>55</v>
      </c>
      <c r="T13" s="899"/>
      <c r="U13" s="903"/>
    </row>
    <row r="14" spans="1:22" s="869" customFormat="1" ht="38.25" x14ac:dyDescent="0.2">
      <c r="A14" s="917" t="s">
        <v>1267</v>
      </c>
      <c r="B14" s="969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S18" si="6">SUM(H15)</f>
        <v>0</v>
      </c>
      <c r="I14" s="360">
        <f t="shared" si="0"/>
        <v>0</v>
      </c>
      <c r="J14" s="359">
        <f t="shared" si="6"/>
        <v>0</v>
      </c>
      <c r="K14" s="360">
        <f t="shared" si="1"/>
        <v>0</v>
      </c>
      <c r="L14" s="359">
        <f t="shared" si="6"/>
        <v>0</v>
      </c>
      <c r="M14" s="360">
        <f t="shared" si="2"/>
        <v>0</v>
      </c>
      <c r="N14" s="359">
        <f t="shared" si="6"/>
        <v>0</v>
      </c>
      <c r="O14" s="360">
        <f t="shared" ref="O14:O77" si="7">M14+N14</f>
        <v>0</v>
      </c>
      <c r="P14" s="359">
        <f t="shared" si="6"/>
        <v>0</v>
      </c>
      <c r="Q14" s="360">
        <f t="shared" ref="Q14:Q77" si="8">O14+P14</f>
        <v>0</v>
      </c>
      <c r="R14" s="359">
        <f t="shared" si="6"/>
        <v>12280.5</v>
      </c>
      <c r="S14" s="359">
        <f t="shared" si="6"/>
        <v>0</v>
      </c>
      <c r="T14" s="899"/>
      <c r="U14" s="899"/>
      <c r="V14" s="904"/>
    </row>
    <row r="15" spans="1:22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P18" si="9">SUM(G16)</f>
        <v>0</v>
      </c>
      <c r="H15" s="317">
        <f t="shared" si="9"/>
        <v>0</v>
      </c>
      <c r="I15" s="318">
        <f t="shared" si="0"/>
        <v>0</v>
      </c>
      <c r="J15" s="317">
        <f t="shared" si="9"/>
        <v>0</v>
      </c>
      <c r="K15" s="318">
        <f t="shared" si="1"/>
        <v>0</v>
      </c>
      <c r="L15" s="317">
        <f t="shared" si="9"/>
        <v>0</v>
      </c>
      <c r="M15" s="318">
        <f t="shared" si="2"/>
        <v>0</v>
      </c>
      <c r="N15" s="317">
        <f t="shared" si="9"/>
        <v>0</v>
      </c>
      <c r="O15" s="360">
        <f t="shared" si="7"/>
        <v>0</v>
      </c>
      <c r="P15" s="317">
        <f t="shared" si="9"/>
        <v>0</v>
      </c>
      <c r="Q15" s="360">
        <f t="shared" si="8"/>
        <v>0</v>
      </c>
      <c r="R15" s="317">
        <f t="shared" si="6"/>
        <v>12280.5</v>
      </c>
      <c r="S15" s="317">
        <f t="shared" si="6"/>
        <v>0</v>
      </c>
      <c r="T15" s="896"/>
      <c r="U15" s="896"/>
    </row>
    <row r="16" spans="1:22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9"/>
        <v>0</v>
      </c>
      <c r="H16" s="317">
        <f t="shared" si="9"/>
        <v>0</v>
      </c>
      <c r="I16" s="318">
        <f t="shared" si="0"/>
        <v>0</v>
      </c>
      <c r="J16" s="317">
        <f t="shared" si="9"/>
        <v>0</v>
      </c>
      <c r="K16" s="318">
        <f t="shared" si="1"/>
        <v>0</v>
      </c>
      <c r="L16" s="317">
        <f t="shared" si="9"/>
        <v>0</v>
      </c>
      <c r="M16" s="318">
        <f t="shared" si="2"/>
        <v>0</v>
      </c>
      <c r="N16" s="317">
        <f t="shared" si="9"/>
        <v>0</v>
      </c>
      <c r="O16" s="360">
        <f t="shared" si="7"/>
        <v>0</v>
      </c>
      <c r="P16" s="317">
        <f t="shared" si="9"/>
        <v>0</v>
      </c>
      <c r="Q16" s="360">
        <f t="shared" si="8"/>
        <v>0</v>
      </c>
      <c r="R16" s="317">
        <f t="shared" si="6"/>
        <v>12280.5</v>
      </c>
      <c r="S16" s="317">
        <f t="shared" si="6"/>
        <v>0</v>
      </c>
      <c r="T16" s="896"/>
      <c r="U16" s="896"/>
      <c r="V16" s="944"/>
    </row>
    <row r="17" spans="1:22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9"/>
        <v>0</v>
      </c>
      <c r="H17" s="317">
        <f t="shared" si="9"/>
        <v>0</v>
      </c>
      <c r="I17" s="318">
        <f t="shared" si="0"/>
        <v>0</v>
      </c>
      <c r="J17" s="317">
        <f t="shared" si="9"/>
        <v>0</v>
      </c>
      <c r="K17" s="318">
        <f t="shared" si="1"/>
        <v>0</v>
      </c>
      <c r="L17" s="317">
        <f t="shared" si="9"/>
        <v>0</v>
      </c>
      <c r="M17" s="318">
        <f t="shared" si="2"/>
        <v>0</v>
      </c>
      <c r="N17" s="317">
        <f t="shared" si="9"/>
        <v>0</v>
      </c>
      <c r="O17" s="360">
        <f t="shared" si="7"/>
        <v>0</v>
      </c>
      <c r="P17" s="317">
        <f t="shared" si="9"/>
        <v>0</v>
      </c>
      <c r="Q17" s="360">
        <f t="shared" si="8"/>
        <v>0</v>
      </c>
      <c r="R17" s="317">
        <f t="shared" si="6"/>
        <v>12280.5</v>
      </c>
      <c r="S17" s="317">
        <f t="shared" si="6"/>
        <v>0</v>
      </c>
      <c r="T17" s="896"/>
      <c r="U17" s="896"/>
    </row>
    <row r="18" spans="1:22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9"/>
        <v>0</v>
      </c>
      <c r="H18" s="317">
        <f t="shared" si="9"/>
        <v>0</v>
      </c>
      <c r="I18" s="318">
        <f t="shared" si="0"/>
        <v>0</v>
      </c>
      <c r="J18" s="317">
        <f t="shared" si="9"/>
        <v>0</v>
      </c>
      <c r="K18" s="318">
        <f t="shared" si="1"/>
        <v>0</v>
      </c>
      <c r="L18" s="317">
        <f t="shared" si="9"/>
        <v>0</v>
      </c>
      <c r="M18" s="318">
        <f t="shared" si="2"/>
        <v>0</v>
      </c>
      <c r="N18" s="317">
        <f t="shared" si="9"/>
        <v>0</v>
      </c>
      <c r="O18" s="360">
        <f t="shared" si="7"/>
        <v>0</v>
      </c>
      <c r="P18" s="317">
        <f t="shared" si="9"/>
        <v>0</v>
      </c>
      <c r="Q18" s="360">
        <f t="shared" si="8"/>
        <v>0</v>
      </c>
      <c r="R18" s="317">
        <f t="shared" si="6"/>
        <v>12280.5</v>
      </c>
      <c r="S18" s="317">
        <f t="shared" si="6"/>
        <v>0</v>
      </c>
      <c r="T18" s="896"/>
      <c r="U18" s="896"/>
    </row>
    <row r="19" spans="1:22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/>
      <c r="K19" s="318"/>
      <c r="L19" s="317"/>
      <c r="M19" s="318"/>
      <c r="N19" s="317"/>
      <c r="O19" s="360">
        <f t="shared" si="7"/>
        <v>0</v>
      </c>
      <c r="P19" s="317"/>
      <c r="Q19" s="360">
        <f t="shared" si="8"/>
        <v>0</v>
      </c>
      <c r="R19" s="317">
        <v>12280.5</v>
      </c>
      <c r="S19" s="317">
        <v>0</v>
      </c>
      <c r="T19" s="896"/>
      <c r="U19" s="896"/>
    </row>
    <row r="20" spans="1:22" s="869" customFormat="1" ht="25.5" x14ac:dyDescent="0.2">
      <c r="A20" s="309" t="s">
        <v>793</v>
      </c>
      <c r="B20" s="969" t="s">
        <v>567</v>
      </c>
      <c r="C20" s="311">
        <v>3</v>
      </c>
      <c r="D20" s="311">
        <v>14</v>
      </c>
      <c r="E20" s="310"/>
      <c r="F20" s="317"/>
      <c r="G20" s="359">
        <f t="shared" ref="G20:S24" si="10">SUM(G21)</f>
        <v>7590</v>
      </c>
      <c r="H20" s="359">
        <f t="shared" si="10"/>
        <v>0</v>
      </c>
      <c r="I20" s="360">
        <f t="shared" si="0"/>
        <v>7590</v>
      </c>
      <c r="J20" s="359">
        <f t="shared" si="10"/>
        <v>0</v>
      </c>
      <c r="K20" s="360">
        <f t="shared" ref="K20:K27" si="11">I20+J20</f>
        <v>7590</v>
      </c>
      <c r="L20" s="359">
        <f t="shared" si="10"/>
        <v>0</v>
      </c>
      <c r="M20" s="360">
        <f t="shared" ref="M20:M27" si="12">K20+L20</f>
        <v>7590</v>
      </c>
      <c r="N20" s="359">
        <f t="shared" si="10"/>
        <v>0</v>
      </c>
      <c r="O20" s="360">
        <f t="shared" si="7"/>
        <v>7590</v>
      </c>
      <c r="P20" s="359">
        <f t="shared" si="10"/>
        <v>0</v>
      </c>
      <c r="Q20" s="360">
        <f t="shared" si="8"/>
        <v>7590</v>
      </c>
      <c r="R20" s="359">
        <f t="shared" si="10"/>
        <v>90</v>
      </c>
      <c r="S20" s="359">
        <f t="shared" si="10"/>
        <v>55</v>
      </c>
      <c r="T20" s="899"/>
      <c r="U20" s="899"/>
      <c r="V20" s="904"/>
    </row>
    <row r="21" spans="1:22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P24" si="13">SUM(G22)</f>
        <v>7590</v>
      </c>
      <c r="H21" s="317">
        <f t="shared" si="13"/>
        <v>0</v>
      </c>
      <c r="I21" s="318">
        <f t="shared" si="0"/>
        <v>7590</v>
      </c>
      <c r="J21" s="317">
        <f t="shared" si="13"/>
        <v>0</v>
      </c>
      <c r="K21" s="318">
        <f t="shared" si="11"/>
        <v>7590</v>
      </c>
      <c r="L21" s="317">
        <f t="shared" si="13"/>
        <v>0</v>
      </c>
      <c r="M21" s="318">
        <f t="shared" si="12"/>
        <v>7590</v>
      </c>
      <c r="N21" s="317">
        <f t="shared" si="13"/>
        <v>0</v>
      </c>
      <c r="O21" s="318">
        <f t="shared" si="7"/>
        <v>7590</v>
      </c>
      <c r="P21" s="317">
        <f t="shared" si="13"/>
        <v>0</v>
      </c>
      <c r="Q21" s="318">
        <f t="shared" si="8"/>
        <v>7590</v>
      </c>
      <c r="R21" s="317">
        <f t="shared" si="10"/>
        <v>90</v>
      </c>
      <c r="S21" s="317">
        <f t="shared" si="10"/>
        <v>55</v>
      </c>
      <c r="T21" s="896"/>
      <c r="U21" s="896"/>
    </row>
    <row r="22" spans="1:22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13"/>
        <v>7590</v>
      </c>
      <c r="H22" s="317">
        <f t="shared" si="13"/>
        <v>0</v>
      </c>
      <c r="I22" s="318">
        <f t="shared" si="0"/>
        <v>7590</v>
      </c>
      <c r="J22" s="317">
        <f t="shared" si="13"/>
        <v>0</v>
      </c>
      <c r="K22" s="318">
        <f t="shared" si="11"/>
        <v>7590</v>
      </c>
      <c r="L22" s="317">
        <f t="shared" si="13"/>
        <v>0</v>
      </c>
      <c r="M22" s="318">
        <f t="shared" si="12"/>
        <v>7590</v>
      </c>
      <c r="N22" s="317">
        <f t="shared" si="13"/>
        <v>0</v>
      </c>
      <c r="O22" s="318">
        <f t="shared" si="7"/>
        <v>7590</v>
      </c>
      <c r="P22" s="317">
        <f t="shared" si="13"/>
        <v>0</v>
      </c>
      <c r="Q22" s="318">
        <f t="shared" si="8"/>
        <v>7590</v>
      </c>
      <c r="R22" s="317">
        <f t="shared" si="10"/>
        <v>90</v>
      </c>
      <c r="S22" s="317">
        <f t="shared" si="10"/>
        <v>55</v>
      </c>
      <c r="T22" s="896"/>
      <c r="U22" s="896"/>
      <c r="V22" s="944"/>
    </row>
    <row r="23" spans="1:22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13"/>
        <v>7590</v>
      </c>
      <c r="H23" s="317">
        <f t="shared" si="13"/>
        <v>0</v>
      </c>
      <c r="I23" s="318">
        <f t="shared" si="0"/>
        <v>7590</v>
      </c>
      <c r="J23" s="317">
        <f t="shared" si="13"/>
        <v>0</v>
      </c>
      <c r="K23" s="318">
        <f t="shared" si="11"/>
        <v>7590</v>
      </c>
      <c r="L23" s="317">
        <f t="shared" si="13"/>
        <v>0</v>
      </c>
      <c r="M23" s="318">
        <f t="shared" si="12"/>
        <v>7590</v>
      </c>
      <c r="N23" s="317">
        <f t="shared" si="13"/>
        <v>0</v>
      </c>
      <c r="O23" s="318">
        <f t="shared" si="7"/>
        <v>7590</v>
      </c>
      <c r="P23" s="317">
        <f t="shared" si="13"/>
        <v>0</v>
      </c>
      <c r="Q23" s="318">
        <f t="shared" si="8"/>
        <v>7590</v>
      </c>
      <c r="R23" s="317">
        <f t="shared" si="10"/>
        <v>90</v>
      </c>
      <c r="S23" s="317">
        <f t="shared" si="10"/>
        <v>55</v>
      </c>
      <c r="T23" s="896"/>
      <c r="U23" s="896"/>
    </row>
    <row r="24" spans="1:22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13"/>
        <v>7590</v>
      </c>
      <c r="H24" s="317">
        <f t="shared" si="13"/>
        <v>0</v>
      </c>
      <c r="I24" s="318">
        <f t="shared" si="0"/>
        <v>7590</v>
      </c>
      <c r="J24" s="317">
        <f t="shared" si="13"/>
        <v>0</v>
      </c>
      <c r="K24" s="318">
        <f t="shared" si="11"/>
        <v>7590</v>
      </c>
      <c r="L24" s="317">
        <f t="shared" si="13"/>
        <v>0</v>
      </c>
      <c r="M24" s="318">
        <f t="shared" si="12"/>
        <v>7590</v>
      </c>
      <c r="N24" s="317">
        <f t="shared" si="13"/>
        <v>0</v>
      </c>
      <c r="O24" s="318">
        <f t="shared" si="7"/>
        <v>7590</v>
      </c>
      <c r="P24" s="317">
        <f t="shared" si="13"/>
        <v>0</v>
      </c>
      <c r="Q24" s="318">
        <f t="shared" si="8"/>
        <v>7590</v>
      </c>
      <c r="R24" s="317">
        <f t="shared" si="10"/>
        <v>90</v>
      </c>
      <c r="S24" s="317">
        <f t="shared" si="10"/>
        <v>55</v>
      </c>
      <c r="T24" s="896"/>
      <c r="U24" s="896"/>
    </row>
    <row r="25" spans="1:22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0"/>
        <v>7590</v>
      </c>
      <c r="J25" s="317"/>
      <c r="K25" s="318">
        <f t="shared" si="11"/>
        <v>7590</v>
      </c>
      <c r="L25" s="317"/>
      <c r="M25" s="318">
        <f t="shared" si="12"/>
        <v>7590</v>
      </c>
      <c r="N25" s="317"/>
      <c r="O25" s="318">
        <f t="shared" si="7"/>
        <v>7590</v>
      </c>
      <c r="P25" s="317"/>
      <c r="Q25" s="318">
        <f t="shared" si="8"/>
        <v>7590</v>
      </c>
      <c r="R25" s="317">
        <v>90</v>
      </c>
      <c r="S25" s="317">
        <v>55</v>
      </c>
      <c r="T25" s="896"/>
      <c r="U25" s="896"/>
    </row>
    <row r="26" spans="1:22" s="869" customFormat="1" ht="13.5" customHeight="1" x14ac:dyDescent="0.2">
      <c r="A26" s="361" t="s">
        <v>360</v>
      </c>
      <c r="B26" s="969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67760.3</v>
      </c>
      <c r="H26" s="359">
        <f>SUM(H27+H36)</f>
        <v>0</v>
      </c>
      <c r="I26" s="360">
        <f t="shared" si="0"/>
        <v>67760.3</v>
      </c>
      <c r="J26" s="359">
        <f>SUM(J27+J36)</f>
        <v>0</v>
      </c>
      <c r="K26" s="360">
        <f t="shared" si="11"/>
        <v>67760.3</v>
      </c>
      <c r="L26" s="359">
        <f>SUM(L27+L36)</f>
        <v>1121.4000000000001</v>
      </c>
      <c r="M26" s="360">
        <f t="shared" si="12"/>
        <v>68881.7</v>
      </c>
      <c r="N26" s="359">
        <f>SUM(N27+N36)</f>
        <v>0</v>
      </c>
      <c r="O26" s="360">
        <f t="shared" si="7"/>
        <v>68881.7</v>
      </c>
      <c r="P26" s="359">
        <f>SUM(P27+P36)</f>
        <v>99.5</v>
      </c>
      <c r="Q26" s="360">
        <f t="shared" si="8"/>
        <v>68981.2</v>
      </c>
      <c r="R26" s="359">
        <f t="shared" ref="R26:S26" si="14">SUM(R27+R36)</f>
        <v>23324</v>
      </c>
      <c r="S26" s="359">
        <f t="shared" si="14"/>
        <v>48554</v>
      </c>
      <c r="T26" s="910" t="s">
        <v>350</v>
      </c>
      <c r="U26" s="899"/>
    </row>
    <row r="27" spans="1:22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0"/>
        <v>61234.400000000001</v>
      </c>
      <c r="J27" s="359">
        <f>J28+J33</f>
        <v>0</v>
      </c>
      <c r="K27" s="360">
        <f t="shared" si="11"/>
        <v>61234.400000000001</v>
      </c>
      <c r="L27" s="359">
        <f>L28+L33</f>
        <v>0</v>
      </c>
      <c r="M27" s="360">
        <f t="shared" si="12"/>
        <v>61234.400000000001</v>
      </c>
      <c r="N27" s="359">
        <f>N28+N33</f>
        <v>0</v>
      </c>
      <c r="O27" s="360">
        <f t="shared" si="7"/>
        <v>61234.400000000001</v>
      </c>
      <c r="P27" s="359">
        <f>P28+P33</f>
        <v>0</v>
      </c>
      <c r="Q27" s="360">
        <f t="shared" si="8"/>
        <v>61234.400000000001</v>
      </c>
      <c r="R27" s="359">
        <f t="shared" ref="R27:S27" si="15">R28+R33</f>
        <v>23324</v>
      </c>
      <c r="S27" s="359">
        <f t="shared" si="15"/>
        <v>48554</v>
      </c>
      <c r="T27" s="910" t="s">
        <v>350</v>
      </c>
      <c r="U27" s="899"/>
    </row>
    <row r="28" spans="1:22" s="869" customFormat="1" ht="39" customHeight="1" x14ac:dyDescent="0.2">
      <c r="A28" s="361" t="s">
        <v>1242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16">H29+H31</f>
        <v>0</v>
      </c>
      <c r="I28" s="359">
        <f t="shared" si="16"/>
        <v>52148.5</v>
      </c>
      <c r="J28" s="359">
        <f t="shared" ref="J28:K28" si="17">J29+J31</f>
        <v>0</v>
      </c>
      <c r="K28" s="359">
        <f t="shared" si="17"/>
        <v>52148.5</v>
      </c>
      <c r="L28" s="359">
        <f t="shared" ref="L28:M28" si="18">L29+L31</f>
        <v>0</v>
      </c>
      <c r="M28" s="359">
        <f t="shared" si="18"/>
        <v>52148.5</v>
      </c>
      <c r="N28" s="359">
        <f t="shared" ref="N28:P28" si="19">N29+N31</f>
        <v>0</v>
      </c>
      <c r="O28" s="360">
        <f t="shared" si="7"/>
        <v>52148.5</v>
      </c>
      <c r="P28" s="359">
        <f t="shared" si="19"/>
        <v>0</v>
      </c>
      <c r="Q28" s="360">
        <f t="shared" si="8"/>
        <v>52148.5</v>
      </c>
      <c r="R28" s="359">
        <f t="shared" ref="R28:S28" si="20">R29+R31</f>
        <v>23324</v>
      </c>
      <c r="S28" s="359">
        <f t="shared" si="20"/>
        <v>48554</v>
      </c>
      <c r="T28" s="910" t="s">
        <v>350</v>
      </c>
      <c r="U28" s="899"/>
    </row>
    <row r="29" spans="1:22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P29" si="21">H30</f>
        <v>0</v>
      </c>
      <c r="I29" s="317">
        <f t="shared" si="21"/>
        <v>0</v>
      </c>
      <c r="J29" s="317">
        <f t="shared" si="21"/>
        <v>0</v>
      </c>
      <c r="K29" s="317">
        <f t="shared" si="21"/>
        <v>0</v>
      </c>
      <c r="L29" s="317">
        <f t="shared" si="21"/>
        <v>0</v>
      </c>
      <c r="M29" s="317">
        <f t="shared" si="21"/>
        <v>0</v>
      </c>
      <c r="N29" s="317">
        <f t="shared" si="21"/>
        <v>0</v>
      </c>
      <c r="O29" s="360">
        <f t="shared" si="7"/>
        <v>0</v>
      </c>
      <c r="P29" s="317">
        <f t="shared" si="21"/>
        <v>0</v>
      </c>
      <c r="Q29" s="360">
        <f t="shared" si="8"/>
        <v>0</v>
      </c>
      <c r="R29" s="317">
        <f t="shared" ref="R29:S29" si="22">R30</f>
        <v>7894</v>
      </c>
      <c r="S29" s="317">
        <f t="shared" si="22"/>
        <v>19191</v>
      </c>
      <c r="T29" s="911" t="s">
        <v>350</v>
      </c>
      <c r="U29" s="896"/>
    </row>
    <row r="30" spans="1:22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23">SUM(G30:H30)</f>
        <v>0</v>
      </c>
      <c r="J30" s="317"/>
      <c r="K30" s="318">
        <f t="shared" ref="K30" si="24">SUM(I30:J30)</f>
        <v>0</v>
      </c>
      <c r="L30" s="317"/>
      <c r="M30" s="318">
        <f t="shared" ref="M30" si="25">SUM(K30:L30)</f>
        <v>0</v>
      </c>
      <c r="N30" s="317"/>
      <c r="O30" s="360">
        <f t="shared" si="7"/>
        <v>0</v>
      </c>
      <c r="P30" s="317"/>
      <c r="Q30" s="360">
        <f t="shared" si="8"/>
        <v>0</v>
      </c>
      <c r="R30" s="317">
        <v>7894</v>
      </c>
      <c r="S30" s="317">
        <v>19191</v>
      </c>
      <c r="T30" s="911" t="s">
        <v>350</v>
      </c>
      <c r="U30" s="896"/>
    </row>
    <row r="31" spans="1:22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P31" si="26">H32</f>
        <v>0</v>
      </c>
      <c r="I31" s="317">
        <f t="shared" si="26"/>
        <v>52148.5</v>
      </c>
      <c r="J31" s="317">
        <f t="shared" si="26"/>
        <v>0</v>
      </c>
      <c r="K31" s="317">
        <f t="shared" si="26"/>
        <v>52148.5</v>
      </c>
      <c r="L31" s="317">
        <f t="shared" si="26"/>
        <v>0</v>
      </c>
      <c r="M31" s="317">
        <f t="shared" si="26"/>
        <v>52148.5</v>
      </c>
      <c r="N31" s="317">
        <f t="shared" si="26"/>
        <v>0</v>
      </c>
      <c r="O31" s="360">
        <f t="shared" si="7"/>
        <v>52148.5</v>
      </c>
      <c r="P31" s="317">
        <f t="shared" si="26"/>
        <v>0</v>
      </c>
      <c r="Q31" s="360">
        <f t="shared" si="8"/>
        <v>52148.5</v>
      </c>
      <c r="R31" s="317">
        <f t="shared" ref="R31:S31" si="27">R32</f>
        <v>15430</v>
      </c>
      <c r="S31" s="317">
        <f t="shared" si="27"/>
        <v>29363</v>
      </c>
      <c r="T31" s="911"/>
      <c r="U31" s="896"/>
    </row>
    <row r="32" spans="1:22" ht="25.5" x14ac:dyDescent="0.2">
      <c r="A32" s="839" t="s">
        <v>1264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/>
      <c r="K32" s="318">
        <f>SUM(I32:J32)</f>
        <v>52148.5</v>
      </c>
      <c r="L32" s="317"/>
      <c r="M32" s="318">
        <f>SUM(K32:L32)</f>
        <v>52148.5</v>
      </c>
      <c r="N32" s="317"/>
      <c r="O32" s="360">
        <f t="shared" si="7"/>
        <v>52148.5</v>
      </c>
      <c r="P32" s="317"/>
      <c r="Q32" s="360">
        <f t="shared" si="8"/>
        <v>52148.5</v>
      </c>
      <c r="R32" s="317">
        <v>15430</v>
      </c>
      <c r="S32" s="317">
        <v>29363</v>
      </c>
      <c r="T32" s="911" t="s">
        <v>350</v>
      </c>
      <c r="U32" s="896"/>
    </row>
    <row r="33" spans="1:21" s="869" customFormat="1" x14ac:dyDescent="0.2">
      <c r="A33" s="838" t="s">
        <v>1243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0"/>
        <v>9085.9</v>
      </c>
      <c r="J33" s="359"/>
      <c r="K33" s="360">
        <f t="shared" ref="K33:K35" si="28">I33+J33</f>
        <v>9085.9</v>
      </c>
      <c r="L33" s="359"/>
      <c r="M33" s="360">
        <f t="shared" ref="M33:M35" si="29">K33+L33</f>
        <v>9085.9</v>
      </c>
      <c r="N33" s="359"/>
      <c r="O33" s="360">
        <f t="shared" si="7"/>
        <v>9085.9</v>
      </c>
      <c r="P33" s="359"/>
      <c r="Q33" s="360">
        <f t="shared" si="8"/>
        <v>9085.9</v>
      </c>
      <c r="R33" s="359"/>
      <c r="S33" s="359"/>
      <c r="T33" s="910"/>
      <c r="U33" s="899"/>
    </row>
    <row r="34" spans="1:21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0"/>
        <v>9085.9</v>
      </c>
      <c r="J34" s="317"/>
      <c r="K34" s="360">
        <f t="shared" si="28"/>
        <v>9085.9</v>
      </c>
      <c r="L34" s="317"/>
      <c r="M34" s="360">
        <f t="shared" si="29"/>
        <v>9085.9</v>
      </c>
      <c r="N34" s="317"/>
      <c r="O34" s="360">
        <f t="shared" si="7"/>
        <v>9085.9</v>
      </c>
      <c r="P34" s="317"/>
      <c r="Q34" s="360">
        <f t="shared" si="8"/>
        <v>9085.9</v>
      </c>
      <c r="R34" s="317"/>
      <c r="S34" s="317"/>
      <c r="T34" s="911"/>
      <c r="U34" s="896"/>
    </row>
    <row r="35" spans="1:21" ht="25.5" x14ac:dyDescent="0.2">
      <c r="A35" s="312" t="s">
        <v>1296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0"/>
        <v>9085.9</v>
      </c>
      <c r="J35" s="317"/>
      <c r="K35" s="360">
        <f t="shared" si="28"/>
        <v>9085.9</v>
      </c>
      <c r="L35" s="317"/>
      <c r="M35" s="360">
        <f t="shared" si="29"/>
        <v>9085.9</v>
      </c>
      <c r="N35" s="317"/>
      <c r="O35" s="360">
        <f t="shared" si="7"/>
        <v>9085.9</v>
      </c>
      <c r="P35" s="317"/>
      <c r="Q35" s="360">
        <f t="shared" si="8"/>
        <v>9085.9</v>
      </c>
      <c r="R35" s="317"/>
      <c r="S35" s="317"/>
      <c r="T35" s="911"/>
      <c r="U35" s="896"/>
    </row>
    <row r="36" spans="1:21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6525.9</v>
      </c>
      <c r="H36" s="359">
        <f t="shared" ref="H36:I36" si="30">SUM(H40+H37)</f>
        <v>0</v>
      </c>
      <c r="I36" s="359">
        <f t="shared" si="30"/>
        <v>6525.9</v>
      </c>
      <c r="J36" s="359">
        <f t="shared" ref="J36:K36" si="31">SUM(J40+J37)</f>
        <v>0</v>
      </c>
      <c r="K36" s="359">
        <f t="shared" si="31"/>
        <v>6525.9</v>
      </c>
      <c r="L36" s="359">
        <f t="shared" ref="L36:M36" si="32">SUM(L40+L37)</f>
        <v>1121.4000000000001</v>
      </c>
      <c r="M36" s="359">
        <f t="shared" si="32"/>
        <v>7647.3</v>
      </c>
      <c r="N36" s="359">
        <f t="shared" ref="N36:P36" si="33">SUM(N40+N37)</f>
        <v>0</v>
      </c>
      <c r="O36" s="360">
        <f t="shared" si="7"/>
        <v>7647.3</v>
      </c>
      <c r="P36" s="359">
        <f t="shared" si="33"/>
        <v>99.5</v>
      </c>
      <c r="Q36" s="360">
        <f t="shared" si="8"/>
        <v>7746.8</v>
      </c>
      <c r="R36" s="359"/>
      <c r="S36" s="359"/>
      <c r="T36" s="910" t="s">
        <v>350</v>
      </c>
      <c r="U36" s="899"/>
    </row>
    <row r="37" spans="1:21" s="869" customFormat="1" ht="25.5" hidden="1" customHeight="1" x14ac:dyDescent="0.2">
      <c r="A37" s="361" t="s">
        <v>1245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0"/>
        <v>0</v>
      </c>
      <c r="J37" s="359"/>
      <c r="K37" s="360">
        <f t="shared" ref="K37:K39" si="34">I37+J37</f>
        <v>0</v>
      </c>
      <c r="L37" s="359"/>
      <c r="M37" s="360">
        <f t="shared" ref="M37:M39" si="35">K37+L37</f>
        <v>0</v>
      </c>
      <c r="N37" s="359"/>
      <c r="O37" s="360">
        <f t="shared" si="7"/>
        <v>0</v>
      </c>
      <c r="P37" s="359"/>
      <c r="Q37" s="360">
        <f t="shared" si="8"/>
        <v>0</v>
      </c>
      <c r="R37" s="359"/>
      <c r="S37" s="359"/>
      <c r="T37" s="910"/>
      <c r="U37" s="899"/>
    </row>
    <row r="38" spans="1:21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0"/>
        <v>0</v>
      </c>
      <c r="J38" s="317"/>
      <c r="K38" s="360">
        <f t="shared" si="34"/>
        <v>0</v>
      </c>
      <c r="L38" s="317"/>
      <c r="M38" s="360">
        <f t="shared" si="35"/>
        <v>0</v>
      </c>
      <c r="N38" s="317"/>
      <c r="O38" s="360">
        <f t="shared" si="7"/>
        <v>0</v>
      </c>
      <c r="P38" s="317"/>
      <c r="Q38" s="360">
        <f t="shared" si="8"/>
        <v>0</v>
      </c>
      <c r="R38" s="317"/>
      <c r="S38" s="317"/>
      <c r="T38" s="911"/>
      <c r="U38" s="896"/>
    </row>
    <row r="39" spans="1:21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0"/>
        <v>0</v>
      </c>
      <c r="J39" s="317"/>
      <c r="K39" s="360">
        <f t="shared" si="34"/>
        <v>0</v>
      </c>
      <c r="L39" s="317"/>
      <c r="M39" s="360">
        <f t="shared" si="35"/>
        <v>0</v>
      </c>
      <c r="N39" s="317"/>
      <c r="O39" s="360">
        <f t="shared" si="7"/>
        <v>0</v>
      </c>
      <c r="P39" s="317"/>
      <c r="Q39" s="360">
        <f t="shared" si="8"/>
        <v>0</v>
      </c>
      <c r="R39" s="317"/>
      <c r="S39" s="317"/>
      <c r="T39" s="911"/>
      <c r="U39" s="896"/>
    </row>
    <row r="40" spans="1:21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 t="shared" ref="G40:M40" si="36">SUM(G45+G48+G41)</f>
        <v>6525.9</v>
      </c>
      <c r="H40" s="359">
        <f t="shared" si="36"/>
        <v>0</v>
      </c>
      <c r="I40" s="359">
        <f t="shared" si="36"/>
        <v>6525.9</v>
      </c>
      <c r="J40" s="359">
        <f t="shared" si="36"/>
        <v>0</v>
      </c>
      <c r="K40" s="359">
        <f t="shared" si="36"/>
        <v>6525.9</v>
      </c>
      <c r="L40" s="359">
        <f t="shared" si="36"/>
        <v>1121.4000000000001</v>
      </c>
      <c r="M40" s="359">
        <f t="shared" si="36"/>
        <v>7647.3</v>
      </c>
      <c r="N40" s="359">
        <f t="shared" ref="N40:P40" si="37">SUM(N45+N48+N41)</f>
        <v>0</v>
      </c>
      <c r="O40" s="360">
        <f t="shared" si="7"/>
        <v>7647.3</v>
      </c>
      <c r="P40" s="359">
        <f t="shared" si="37"/>
        <v>99.5</v>
      </c>
      <c r="Q40" s="360">
        <f t="shared" si="8"/>
        <v>7746.8</v>
      </c>
      <c r="R40" s="359">
        <f t="shared" ref="R40:S40" si="38">SUM(R45+R48)</f>
        <v>0</v>
      </c>
      <c r="S40" s="359">
        <f t="shared" si="38"/>
        <v>0</v>
      </c>
      <c r="T40" s="910" t="s">
        <v>350</v>
      </c>
      <c r="U40" s="899"/>
    </row>
    <row r="41" spans="1:21" s="869" customFormat="1" ht="41.25" customHeight="1" x14ac:dyDescent="0.2">
      <c r="A41" s="913" t="s">
        <v>1286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>
        <f>G42+G44</f>
        <v>2888.3</v>
      </c>
      <c r="H41" s="359">
        <f>H42+H44</f>
        <v>0</v>
      </c>
      <c r="I41" s="360">
        <f>G41+H41</f>
        <v>2888.3</v>
      </c>
      <c r="J41" s="359">
        <f>J42+J44</f>
        <v>0</v>
      </c>
      <c r="K41" s="360">
        <f>I41+J41</f>
        <v>2888.3</v>
      </c>
      <c r="L41" s="359">
        <f>L42+L44</f>
        <v>0</v>
      </c>
      <c r="M41" s="360">
        <f>K41+L41</f>
        <v>2888.3</v>
      </c>
      <c r="N41" s="359">
        <f>N42+N44</f>
        <v>0</v>
      </c>
      <c r="O41" s="360">
        <f t="shared" si="7"/>
        <v>2888.3</v>
      </c>
      <c r="P41" s="359">
        <f>P42+P44</f>
        <v>0</v>
      </c>
      <c r="Q41" s="360">
        <f t="shared" si="8"/>
        <v>2888.3</v>
      </c>
      <c r="R41" s="359"/>
      <c r="S41" s="359"/>
      <c r="T41" s="910"/>
      <c r="U41" s="899"/>
    </row>
    <row r="42" spans="1:21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5220400</v>
      </c>
      <c r="F42" s="836">
        <v>240</v>
      </c>
      <c r="G42" s="317">
        <f>G43</f>
        <v>387.9</v>
      </c>
      <c r="H42" s="317">
        <f t="shared" ref="H42:S42" si="39">H43</f>
        <v>0</v>
      </c>
      <c r="I42" s="318">
        <f t="shared" ref="I42:I44" si="40">G42+H42</f>
        <v>387.9</v>
      </c>
      <c r="J42" s="317">
        <f t="shared" si="39"/>
        <v>0</v>
      </c>
      <c r="K42" s="318">
        <f t="shared" ref="K42:K44" si="41">I42+J42</f>
        <v>387.9</v>
      </c>
      <c r="L42" s="317">
        <f t="shared" si="39"/>
        <v>0</v>
      </c>
      <c r="M42" s="318">
        <f t="shared" ref="M42:M44" si="42">K42+L42</f>
        <v>387.9</v>
      </c>
      <c r="N42" s="317">
        <f t="shared" si="39"/>
        <v>0</v>
      </c>
      <c r="O42" s="318">
        <f t="shared" si="7"/>
        <v>387.9</v>
      </c>
      <c r="P42" s="317">
        <f t="shared" si="39"/>
        <v>0</v>
      </c>
      <c r="Q42" s="318">
        <f t="shared" si="8"/>
        <v>387.9</v>
      </c>
      <c r="R42" s="317">
        <f t="shared" si="39"/>
        <v>0</v>
      </c>
      <c r="S42" s="317">
        <f t="shared" si="39"/>
        <v>0</v>
      </c>
      <c r="T42" s="910"/>
      <c r="U42" s="899"/>
    </row>
    <row r="43" spans="1:21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5220400</v>
      </c>
      <c r="F43" s="836">
        <v>244</v>
      </c>
      <c r="G43" s="317">
        <v>387.9</v>
      </c>
      <c r="H43" s="317"/>
      <c r="I43" s="318">
        <f t="shared" si="40"/>
        <v>387.9</v>
      </c>
      <c r="J43" s="317"/>
      <c r="K43" s="318">
        <f t="shared" si="41"/>
        <v>387.9</v>
      </c>
      <c r="L43" s="317"/>
      <c r="M43" s="318">
        <f t="shared" si="42"/>
        <v>387.9</v>
      </c>
      <c r="N43" s="317"/>
      <c r="O43" s="318">
        <f t="shared" si="7"/>
        <v>387.9</v>
      </c>
      <c r="P43" s="317"/>
      <c r="Q43" s="318">
        <f t="shared" si="8"/>
        <v>387.9</v>
      </c>
      <c r="R43" s="317"/>
      <c r="S43" s="317"/>
      <c r="T43" s="910"/>
      <c r="U43" s="899"/>
    </row>
    <row r="44" spans="1:21" s="869" customFormat="1" ht="38.25" customHeight="1" x14ac:dyDescent="0.2">
      <c r="A44" s="312" t="s">
        <v>1270</v>
      </c>
      <c r="B44" s="299" t="s">
        <v>567</v>
      </c>
      <c r="C44" s="299" t="s">
        <v>149</v>
      </c>
      <c r="D44" s="299" t="s">
        <v>213</v>
      </c>
      <c r="E44" s="860">
        <v>5220400</v>
      </c>
      <c r="F44" s="862">
        <v>810</v>
      </c>
      <c r="G44" s="317">
        <v>2500.4</v>
      </c>
      <c r="H44" s="317"/>
      <c r="I44" s="318">
        <f t="shared" si="40"/>
        <v>2500.4</v>
      </c>
      <c r="J44" s="317"/>
      <c r="K44" s="318">
        <f t="shared" si="41"/>
        <v>2500.4</v>
      </c>
      <c r="L44" s="317"/>
      <c r="M44" s="318">
        <f t="shared" si="42"/>
        <v>2500.4</v>
      </c>
      <c r="N44" s="317"/>
      <c r="O44" s="318">
        <f t="shared" si="7"/>
        <v>2500.4</v>
      </c>
      <c r="P44" s="317"/>
      <c r="Q44" s="318">
        <f t="shared" si="8"/>
        <v>2500.4</v>
      </c>
      <c r="R44" s="359"/>
      <c r="S44" s="359"/>
      <c r="T44" s="910"/>
      <c r="U44" s="899"/>
    </row>
    <row r="45" spans="1:21" s="869" customFormat="1" ht="48" customHeight="1" x14ac:dyDescent="0.2">
      <c r="A45" s="361" t="s">
        <v>1271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S46" si="43">SUM(H46)</f>
        <v>0</v>
      </c>
      <c r="I45" s="360">
        <f t="shared" ref="I45:I46" si="44">SUM(G45:H45)</f>
        <v>3601.1</v>
      </c>
      <c r="J45" s="359">
        <f t="shared" si="43"/>
        <v>0</v>
      </c>
      <c r="K45" s="360">
        <f t="shared" ref="K45:K46" si="45">SUM(I45:J45)</f>
        <v>3601.1</v>
      </c>
      <c r="L45" s="359">
        <f t="shared" si="43"/>
        <v>1121.4000000000001</v>
      </c>
      <c r="M45" s="360">
        <f t="shared" ref="M45:M46" si="46">SUM(K45:L45)</f>
        <v>4722.5</v>
      </c>
      <c r="N45" s="359">
        <f t="shared" si="43"/>
        <v>0</v>
      </c>
      <c r="O45" s="360">
        <f t="shared" si="7"/>
        <v>4722.5</v>
      </c>
      <c r="P45" s="359">
        <f t="shared" si="43"/>
        <v>99.5</v>
      </c>
      <c r="Q45" s="360">
        <f t="shared" si="8"/>
        <v>4822</v>
      </c>
      <c r="R45" s="359">
        <f t="shared" si="43"/>
        <v>0</v>
      </c>
      <c r="S45" s="359">
        <f t="shared" si="43"/>
        <v>0</v>
      </c>
      <c r="T45" s="910"/>
      <c r="U45" s="899"/>
    </row>
    <row r="46" spans="1:21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43"/>
        <v>0</v>
      </c>
      <c r="I46" s="360">
        <f t="shared" si="44"/>
        <v>3601.1</v>
      </c>
      <c r="J46" s="359">
        <f t="shared" si="43"/>
        <v>0</v>
      </c>
      <c r="K46" s="360">
        <f t="shared" si="45"/>
        <v>3601.1</v>
      </c>
      <c r="L46" s="359">
        <f t="shared" si="43"/>
        <v>1121.4000000000001</v>
      </c>
      <c r="M46" s="360">
        <f t="shared" si="46"/>
        <v>4722.5</v>
      </c>
      <c r="N46" s="359">
        <f t="shared" si="43"/>
        <v>0</v>
      </c>
      <c r="O46" s="360">
        <f t="shared" si="7"/>
        <v>4722.5</v>
      </c>
      <c r="P46" s="359">
        <f t="shared" si="43"/>
        <v>99.5</v>
      </c>
      <c r="Q46" s="360">
        <f t="shared" si="8"/>
        <v>4822</v>
      </c>
      <c r="R46" s="359">
        <f t="shared" si="43"/>
        <v>0</v>
      </c>
      <c r="S46" s="359">
        <f t="shared" si="43"/>
        <v>0</v>
      </c>
      <c r="T46" s="910"/>
      <c r="U46" s="899"/>
    </row>
    <row r="47" spans="1:21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8">
        <f>SUM(I47:J47)</f>
        <v>3601.1</v>
      </c>
      <c r="L47" s="317">
        <v>1121.4000000000001</v>
      </c>
      <c r="M47" s="318">
        <f>SUM(K47:L47)</f>
        <v>4722.5</v>
      </c>
      <c r="N47" s="317"/>
      <c r="O47" s="318">
        <f t="shared" si="7"/>
        <v>4722.5</v>
      </c>
      <c r="P47" s="317">
        <v>99.5</v>
      </c>
      <c r="Q47" s="318">
        <f t="shared" si="8"/>
        <v>4822</v>
      </c>
      <c r="R47" s="317"/>
      <c r="S47" s="317"/>
      <c r="T47" s="910"/>
      <c r="U47" s="899"/>
    </row>
    <row r="48" spans="1:21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47">H49+H51+H53</f>
        <v>0</v>
      </c>
      <c r="I48" s="359">
        <f t="shared" si="47"/>
        <v>36.5</v>
      </c>
      <c r="J48" s="359">
        <f t="shared" ref="J48:K48" si="48">J49+J51+J53</f>
        <v>0</v>
      </c>
      <c r="K48" s="359">
        <f t="shared" si="48"/>
        <v>36.5</v>
      </c>
      <c r="L48" s="359">
        <f t="shared" ref="L48:M48" si="49">L49+L51+L53</f>
        <v>0</v>
      </c>
      <c r="M48" s="359">
        <f t="shared" si="49"/>
        <v>36.5</v>
      </c>
      <c r="N48" s="359">
        <f t="shared" ref="N48:P48" si="50">N49+N51+N53</f>
        <v>0</v>
      </c>
      <c r="O48" s="360">
        <f t="shared" si="7"/>
        <v>36.5</v>
      </c>
      <c r="P48" s="359">
        <f t="shared" si="50"/>
        <v>0</v>
      </c>
      <c r="Q48" s="360">
        <f t="shared" si="8"/>
        <v>36.5</v>
      </c>
      <c r="R48" s="359"/>
      <c r="S48" s="359"/>
      <c r="T48" s="910" t="s">
        <v>350</v>
      </c>
      <c r="U48" s="899"/>
    </row>
    <row r="49" spans="1:21" hidden="1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8">
        <f>I49+J49</f>
        <v>0</v>
      </c>
      <c r="L49" s="317"/>
      <c r="M49" s="318">
        <f>K49+L49</f>
        <v>0</v>
      </c>
      <c r="N49" s="317"/>
      <c r="O49" s="360">
        <f t="shared" si="7"/>
        <v>0</v>
      </c>
      <c r="P49" s="317"/>
      <c r="Q49" s="360">
        <f t="shared" si="8"/>
        <v>0</v>
      </c>
      <c r="R49" s="317"/>
      <c r="S49" s="317"/>
      <c r="T49" s="911"/>
      <c r="U49" s="896"/>
    </row>
    <row r="50" spans="1:21" ht="25.5" hidden="1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0"/>
        <v>0</v>
      </c>
      <c r="J50" s="317"/>
      <c r="K50" s="318">
        <f t="shared" ref="K50:K51" si="51">I50+J50</f>
        <v>0</v>
      </c>
      <c r="L50" s="317"/>
      <c r="M50" s="318">
        <f t="shared" ref="M50:M51" si="52">K50+L50</f>
        <v>0</v>
      </c>
      <c r="N50" s="317"/>
      <c r="O50" s="360">
        <f t="shared" si="7"/>
        <v>0</v>
      </c>
      <c r="P50" s="317"/>
      <c r="Q50" s="360">
        <f t="shared" si="8"/>
        <v>0</v>
      </c>
      <c r="R50" s="317"/>
      <c r="S50" s="317"/>
      <c r="T50" s="911"/>
      <c r="U50" s="896"/>
    </row>
    <row r="51" spans="1:21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0"/>
        <v>36.5</v>
      </c>
      <c r="J51" s="317">
        <f>SUM(J52)</f>
        <v>0</v>
      </c>
      <c r="K51" s="318">
        <f t="shared" si="51"/>
        <v>36.5</v>
      </c>
      <c r="L51" s="317">
        <f>SUM(L52)</f>
        <v>0</v>
      </c>
      <c r="M51" s="318">
        <f t="shared" si="52"/>
        <v>36.5</v>
      </c>
      <c r="N51" s="317">
        <f>SUM(N52)</f>
        <v>0</v>
      </c>
      <c r="O51" s="318">
        <f t="shared" si="7"/>
        <v>36.5</v>
      </c>
      <c r="P51" s="317">
        <f>SUM(P52)</f>
        <v>0</v>
      </c>
      <c r="Q51" s="318">
        <f t="shared" si="8"/>
        <v>36.5</v>
      </c>
      <c r="R51" s="317"/>
      <c r="S51" s="317"/>
      <c r="T51" s="911"/>
      <c r="U51" s="896"/>
    </row>
    <row r="52" spans="1:21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8">
        <f>SUM(I52:J52)</f>
        <v>36.5</v>
      </c>
      <c r="L52" s="317"/>
      <c r="M52" s="318">
        <f>SUM(K52:L52)</f>
        <v>36.5</v>
      </c>
      <c r="N52" s="317"/>
      <c r="O52" s="318">
        <f t="shared" si="7"/>
        <v>36.5</v>
      </c>
      <c r="P52" s="317"/>
      <c r="Q52" s="318">
        <f t="shared" si="8"/>
        <v>36.5</v>
      </c>
      <c r="R52" s="317"/>
      <c r="S52" s="317"/>
      <c r="T52" s="911"/>
      <c r="U52" s="896"/>
    </row>
    <row r="53" spans="1:21" hidden="1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0"/>
        <v>0</v>
      </c>
      <c r="J53" s="317"/>
      <c r="K53" s="318">
        <f t="shared" ref="K53:K59" si="53">I53+J53</f>
        <v>0</v>
      </c>
      <c r="L53" s="317"/>
      <c r="M53" s="318">
        <f t="shared" ref="M53:M59" si="54">K53+L53</f>
        <v>0</v>
      </c>
      <c r="N53" s="317"/>
      <c r="O53" s="360">
        <f t="shared" si="7"/>
        <v>0</v>
      </c>
      <c r="P53" s="317"/>
      <c r="Q53" s="360">
        <f t="shared" si="8"/>
        <v>0</v>
      </c>
      <c r="R53" s="317"/>
      <c r="S53" s="317"/>
      <c r="T53" s="911"/>
      <c r="U53" s="896"/>
    </row>
    <row r="54" spans="1:21" hidden="1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0"/>
        <v>0</v>
      </c>
      <c r="J54" s="317"/>
      <c r="K54" s="318">
        <f t="shared" si="53"/>
        <v>0</v>
      </c>
      <c r="L54" s="317"/>
      <c r="M54" s="318">
        <f t="shared" si="54"/>
        <v>0</v>
      </c>
      <c r="N54" s="317"/>
      <c r="O54" s="360">
        <f t="shared" si="7"/>
        <v>0</v>
      </c>
      <c r="P54" s="317"/>
      <c r="Q54" s="360">
        <f t="shared" si="8"/>
        <v>0</v>
      </c>
      <c r="R54" s="317"/>
      <c r="S54" s="317"/>
      <c r="T54" s="911"/>
      <c r="U54" s="896"/>
    </row>
    <row r="55" spans="1:21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G60+G56+G68</f>
        <v>34762</v>
      </c>
      <c r="H55" s="360">
        <f>H60+H56+H68</f>
        <v>21446.5</v>
      </c>
      <c r="I55" s="360">
        <f t="shared" si="0"/>
        <v>56208.5</v>
      </c>
      <c r="J55" s="360">
        <f>J60+J56+J68</f>
        <v>2469</v>
      </c>
      <c r="K55" s="360">
        <f t="shared" si="53"/>
        <v>58677.5</v>
      </c>
      <c r="L55" s="360">
        <f>L60+L56+L68</f>
        <v>51614</v>
      </c>
      <c r="M55" s="360">
        <f t="shared" si="54"/>
        <v>110291.5</v>
      </c>
      <c r="N55" s="360">
        <f>N60+N56+N68</f>
        <v>-727</v>
      </c>
      <c r="O55" s="360">
        <f t="shared" si="7"/>
        <v>109564.5</v>
      </c>
      <c r="P55" s="360">
        <f>P60+P56+P68</f>
        <v>0</v>
      </c>
      <c r="Q55" s="360">
        <f t="shared" si="8"/>
        <v>109564.5</v>
      </c>
      <c r="R55" s="360">
        <f t="shared" ref="R55:S55" si="55">R60+R56+R68</f>
        <v>3162.4</v>
      </c>
      <c r="S55" s="360">
        <f t="shared" si="55"/>
        <v>1348</v>
      </c>
      <c r="T55" s="910" t="s">
        <v>350</v>
      </c>
      <c r="U55" s="899"/>
    </row>
    <row r="56" spans="1:21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S58" si="56">SUM(G57)</f>
        <v>7274.9</v>
      </c>
      <c r="H56" s="359">
        <f t="shared" si="56"/>
        <v>0</v>
      </c>
      <c r="I56" s="360">
        <f t="shared" si="0"/>
        <v>7274.9</v>
      </c>
      <c r="J56" s="359">
        <f t="shared" si="56"/>
        <v>2469</v>
      </c>
      <c r="K56" s="360">
        <f t="shared" si="53"/>
        <v>9743.9</v>
      </c>
      <c r="L56" s="359">
        <f t="shared" si="56"/>
        <v>0</v>
      </c>
      <c r="M56" s="360">
        <f t="shared" si="54"/>
        <v>9743.9</v>
      </c>
      <c r="N56" s="359">
        <f t="shared" si="56"/>
        <v>0</v>
      </c>
      <c r="O56" s="360">
        <f t="shared" si="7"/>
        <v>9743.9</v>
      </c>
      <c r="P56" s="359">
        <f t="shared" si="56"/>
        <v>0</v>
      </c>
      <c r="Q56" s="360">
        <f t="shared" si="8"/>
        <v>9743.9</v>
      </c>
      <c r="R56" s="359">
        <f t="shared" si="56"/>
        <v>3162.4</v>
      </c>
      <c r="S56" s="359">
        <f t="shared" si="56"/>
        <v>1348</v>
      </c>
      <c r="T56" s="910"/>
      <c r="U56" s="899"/>
    </row>
    <row r="57" spans="1:21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56"/>
        <v>7274.9</v>
      </c>
      <c r="H57" s="317">
        <f t="shared" si="56"/>
        <v>0</v>
      </c>
      <c r="I57" s="318">
        <f t="shared" si="0"/>
        <v>7274.9</v>
      </c>
      <c r="J57" s="317">
        <f t="shared" si="56"/>
        <v>2469</v>
      </c>
      <c r="K57" s="318">
        <f t="shared" si="53"/>
        <v>9743.9</v>
      </c>
      <c r="L57" s="317">
        <f t="shared" si="56"/>
        <v>0</v>
      </c>
      <c r="M57" s="318">
        <f t="shared" si="54"/>
        <v>9743.9</v>
      </c>
      <c r="N57" s="317">
        <f t="shared" si="56"/>
        <v>0</v>
      </c>
      <c r="O57" s="360">
        <f t="shared" si="7"/>
        <v>9743.9</v>
      </c>
      <c r="P57" s="317">
        <f t="shared" si="56"/>
        <v>0</v>
      </c>
      <c r="Q57" s="360">
        <f t="shared" si="8"/>
        <v>9743.9</v>
      </c>
      <c r="R57" s="317">
        <f t="shared" si="56"/>
        <v>3162.4</v>
      </c>
      <c r="S57" s="317">
        <f t="shared" si="56"/>
        <v>1348</v>
      </c>
      <c r="T57" s="911"/>
      <c r="U57" s="896"/>
    </row>
    <row r="58" spans="1:21" ht="13.5" customHeight="1" x14ac:dyDescent="0.2">
      <c r="A58" s="312" t="s">
        <v>564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800</v>
      </c>
      <c r="G58" s="317">
        <f t="shared" si="56"/>
        <v>7274.9</v>
      </c>
      <c r="H58" s="317">
        <f t="shared" si="56"/>
        <v>0</v>
      </c>
      <c r="I58" s="318">
        <f t="shared" si="0"/>
        <v>7274.9</v>
      </c>
      <c r="J58" s="317">
        <f t="shared" si="56"/>
        <v>2469</v>
      </c>
      <c r="K58" s="318">
        <f t="shared" si="53"/>
        <v>9743.9</v>
      </c>
      <c r="L58" s="317">
        <f t="shared" si="56"/>
        <v>0</v>
      </c>
      <c r="M58" s="318">
        <f t="shared" si="54"/>
        <v>9743.9</v>
      </c>
      <c r="N58" s="317">
        <f t="shared" si="56"/>
        <v>0</v>
      </c>
      <c r="O58" s="360">
        <f t="shared" si="7"/>
        <v>9743.9</v>
      </c>
      <c r="P58" s="317">
        <f t="shared" si="56"/>
        <v>0</v>
      </c>
      <c r="Q58" s="360">
        <f t="shared" si="8"/>
        <v>9743.9</v>
      </c>
      <c r="R58" s="317">
        <f t="shared" si="56"/>
        <v>3162.4</v>
      </c>
      <c r="S58" s="317">
        <f t="shared" si="56"/>
        <v>1348</v>
      </c>
      <c r="T58" s="911"/>
      <c r="U58" s="896"/>
    </row>
    <row r="59" spans="1:21" ht="25.5" customHeight="1" x14ac:dyDescent="0.2">
      <c r="A59" s="312" t="s">
        <v>1270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810</v>
      </c>
      <c r="G59" s="317">
        <v>7274.9</v>
      </c>
      <c r="H59" s="317"/>
      <c r="I59" s="318">
        <f t="shared" si="0"/>
        <v>7274.9</v>
      </c>
      <c r="J59" s="317">
        <v>2469</v>
      </c>
      <c r="K59" s="318">
        <f t="shared" si="53"/>
        <v>9743.9</v>
      </c>
      <c r="L59" s="317"/>
      <c r="M59" s="318">
        <f t="shared" si="54"/>
        <v>9743.9</v>
      </c>
      <c r="N59" s="317"/>
      <c r="O59" s="360">
        <f t="shared" si="7"/>
        <v>9743.9</v>
      </c>
      <c r="P59" s="317"/>
      <c r="Q59" s="360">
        <f t="shared" si="8"/>
        <v>9743.9</v>
      </c>
      <c r="R59" s="317">
        <v>3162.4</v>
      </c>
      <c r="S59" s="317">
        <v>1348</v>
      </c>
      <c r="T59" s="911"/>
      <c r="U59" s="896"/>
    </row>
    <row r="60" spans="1:21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S64" si="57">G61</f>
        <v>26557</v>
      </c>
      <c r="H60" s="359">
        <f t="shared" si="57"/>
        <v>21446.5</v>
      </c>
      <c r="I60" s="359">
        <f t="shared" si="57"/>
        <v>48003.5</v>
      </c>
      <c r="J60" s="359">
        <f t="shared" si="57"/>
        <v>0</v>
      </c>
      <c r="K60" s="359">
        <f t="shared" si="57"/>
        <v>48003.5</v>
      </c>
      <c r="L60" s="359">
        <f t="shared" si="57"/>
        <v>51614</v>
      </c>
      <c r="M60" s="359">
        <f t="shared" si="57"/>
        <v>99617.5</v>
      </c>
      <c r="N60" s="359">
        <f t="shared" si="57"/>
        <v>-727</v>
      </c>
      <c r="O60" s="360">
        <f t="shared" si="7"/>
        <v>98890.5</v>
      </c>
      <c r="P60" s="359">
        <f t="shared" si="57"/>
        <v>0</v>
      </c>
      <c r="Q60" s="360">
        <f t="shared" si="8"/>
        <v>98890.5</v>
      </c>
      <c r="R60" s="359">
        <f t="shared" si="57"/>
        <v>0</v>
      </c>
      <c r="S60" s="359">
        <f t="shared" si="57"/>
        <v>0</v>
      </c>
      <c r="T60" s="910" t="s">
        <v>350</v>
      </c>
      <c r="U60" s="899"/>
    </row>
    <row r="61" spans="1:21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57"/>
        <v>26557</v>
      </c>
      <c r="H61" s="359">
        <f t="shared" si="57"/>
        <v>21446.5</v>
      </c>
      <c r="I61" s="359">
        <f t="shared" si="57"/>
        <v>48003.5</v>
      </c>
      <c r="J61" s="359">
        <f t="shared" si="57"/>
        <v>0</v>
      </c>
      <c r="K61" s="359">
        <f t="shared" si="57"/>
        <v>48003.5</v>
      </c>
      <c r="L61" s="359">
        <f t="shared" si="57"/>
        <v>51614</v>
      </c>
      <c r="M61" s="359">
        <f t="shared" si="57"/>
        <v>99617.5</v>
      </c>
      <c r="N61" s="359">
        <f t="shared" si="57"/>
        <v>-727</v>
      </c>
      <c r="O61" s="360">
        <f t="shared" si="7"/>
        <v>98890.5</v>
      </c>
      <c r="P61" s="359">
        <f t="shared" si="57"/>
        <v>0</v>
      </c>
      <c r="Q61" s="360">
        <f t="shared" si="8"/>
        <v>98890.5</v>
      </c>
      <c r="R61" s="359">
        <f t="shared" si="57"/>
        <v>0</v>
      </c>
      <c r="S61" s="359">
        <f t="shared" si="57"/>
        <v>0</v>
      </c>
      <c r="T61" s="910" t="s">
        <v>350</v>
      </c>
      <c r="U61" s="899"/>
    </row>
    <row r="62" spans="1:21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G64+G67</f>
        <v>26557</v>
      </c>
      <c r="H62" s="359">
        <f>H64+H67</f>
        <v>21446.5</v>
      </c>
      <c r="I62" s="360">
        <f t="shared" ref="I62" si="58">SUM(G62:H62)</f>
        <v>48003.5</v>
      </c>
      <c r="J62" s="359">
        <f>J64+J67</f>
        <v>0</v>
      </c>
      <c r="K62" s="360">
        <f t="shared" ref="K62:K64" si="59">SUM(I62:J62)</f>
        <v>48003.5</v>
      </c>
      <c r="L62" s="359">
        <f>L64+L67</f>
        <v>51614</v>
      </c>
      <c r="M62" s="360">
        <f t="shared" ref="M62" si="60">SUM(K62:L62)</f>
        <v>99617.5</v>
      </c>
      <c r="N62" s="359">
        <f>N64+N67</f>
        <v>-727</v>
      </c>
      <c r="O62" s="360">
        <f t="shared" si="7"/>
        <v>98890.5</v>
      </c>
      <c r="P62" s="359">
        <f>P64+P67</f>
        <v>0</v>
      </c>
      <c r="Q62" s="360">
        <f t="shared" si="8"/>
        <v>98890.5</v>
      </c>
      <c r="R62" s="359">
        <f t="shared" ref="R62:S62" si="61">R64+R67</f>
        <v>0</v>
      </c>
      <c r="S62" s="359">
        <f t="shared" si="61"/>
        <v>0</v>
      </c>
      <c r="T62" s="910" t="s">
        <v>350</v>
      </c>
      <c r="U62" s="899"/>
    </row>
    <row r="63" spans="1:21" s="869" customFormat="1" ht="36" customHeight="1" x14ac:dyDescent="0.2">
      <c r="A63" s="312" t="s">
        <v>1270</v>
      </c>
      <c r="B63" s="299" t="s">
        <v>567</v>
      </c>
      <c r="C63" s="293">
        <v>5</v>
      </c>
      <c r="D63" s="293">
        <v>2</v>
      </c>
      <c r="E63" s="294">
        <v>5222100</v>
      </c>
      <c r="F63" s="836">
        <v>810</v>
      </c>
      <c r="G63" s="317"/>
      <c r="H63" s="317"/>
      <c r="I63" s="318">
        <v>7634.5</v>
      </c>
      <c r="J63" s="317"/>
      <c r="K63" s="318">
        <v>7634.5</v>
      </c>
      <c r="L63" s="317"/>
      <c r="M63" s="318">
        <v>7634.5</v>
      </c>
      <c r="N63" s="317"/>
      <c r="O63" s="318">
        <f t="shared" si="7"/>
        <v>7634.5</v>
      </c>
      <c r="P63" s="317"/>
      <c r="Q63" s="318">
        <f t="shared" si="8"/>
        <v>7634.5</v>
      </c>
      <c r="R63" s="359"/>
      <c r="S63" s="359"/>
      <c r="T63" s="910"/>
      <c r="U63" s="899"/>
    </row>
    <row r="64" spans="1:21" ht="15" customHeight="1" x14ac:dyDescent="0.2">
      <c r="A64" s="839" t="s">
        <v>588</v>
      </c>
      <c r="B64" s="299" t="s">
        <v>567</v>
      </c>
      <c r="C64" s="293">
        <v>5</v>
      </c>
      <c r="D64" s="293">
        <v>2</v>
      </c>
      <c r="E64" s="294">
        <v>5222100</v>
      </c>
      <c r="F64" s="836">
        <v>400</v>
      </c>
      <c r="G64" s="317">
        <f t="shared" si="57"/>
        <v>26557</v>
      </c>
      <c r="H64" s="317">
        <f t="shared" si="57"/>
        <v>21446.5</v>
      </c>
      <c r="I64" s="318">
        <v>40369</v>
      </c>
      <c r="J64" s="317">
        <f t="shared" si="57"/>
        <v>0</v>
      </c>
      <c r="K64" s="318">
        <f t="shared" si="59"/>
        <v>40369</v>
      </c>
      <c r="L64" s="317">
        <f t="shared" si="57"/>
        <v>51614</v>
      </c>
      <c r="M64" s="318">
        <f t="shared" ref="M64" si="62">SUM(K64:L64)</f>
        <v>91983</v>
      </c>
      <c r="N64" s="317">
        <f t="shared" si="57"/>
        <v>-727</v>
      </c>
      <c r="O64" s="318">
        <f t="shared" si="7"/>
        <v>91256</v>
      </c>
      <c r="P64" s="317">
        <f t="shared" si="57"/>
        <v>0</v>
      </c>
      <c r="Q64" s="318">
        <f t="shared" si="8"/>
        <v>91256</v>
      </c>
      <c r="R64" s="317">
        <f t="shared" si="57"/>
        <v>0</v>
      </c>
      <c r="S64" s="317">
        <f t="shared" si="57"/>
        <v>0</v>
      </c>
      <c r="T64" s="911"/>
      <c r="U64" s="896"/>
    </row>
    <row r="65" spans="1:21" ht="38.25" x14ac:dyDescent="0.2">
      <c r="A65" s="839" t="s">
        <v>589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411</v>
      </c>
      <c r="G65" s="317">
        <v>26557</v>
      </c>
      <c r="H65" s="317">
        <v>21446.5</v>
      </c>
      <c r="I65" s="318">
        <v>40369</v>
      </c>
      <c r="J65" s="317"/>
      <c r="K65" s="318">
        <f>SUM(I65:J65)</f>
        <v>40369</v>
      </c>
      <c r="L65" s="317">
        <v>51614</v>
      </c>
      <c r="M65" s="318">
        <f>SUM(K65:L65)</f>
        <v>91983</v>
      </c>
      <c r="N65" s="317">
        <v>-727</v>
      </c>
      <c r="O65" s="360">
        <f t="shared" si="7"/>
        <v>91256</v>
      </c>
      <c r="P65" s="317"/>
      <c r="Q65" s="360">
        <f t="shared" si="8"/>
        <v>91256</v>
      </c>
      <c r="R65" s="317"/>
      <c r="S65" s="317"/>
      <c r="T65" s="911" t="s">
        <v>350</v>
      </c>
      <c r="U65" s="896"/>
    </row>
    <row r="66" spans="1:21" hidden="1" x14ac:dyDescent="0.2">
      <c r="A66" s="312" t="s">
        <v>564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800</v>
      </c>
      <c r="G66" s="317">
        <f>G67</f>
        <v>0</v>
      </c>
      <c r="H66" s="317"/>
      <c r="I66" s="360">
        <f t="shared" si="0"/>
        <v>0</v>
      </c>
      <c r="J66" s="317"/>
      <c r="K66" s="360">
        <f t="shared" ref="K66:K67" si="63">I66+J66</f>
        <v>0</v>
      </c>
      <c r="L66" s="317"/>
      <c r="M66" s="360">
        <f t="shared" ref="M66:M67" si="64">K66+L66</f>
        <v>0</v>
      </c>
      <c r="N66" s="317"/>
      <c r="O66" s="360">
        <f t="shared" si="7"/>
        <v>0</v>
      </c>
      <c r="P66" s="317"/>
      <c r="Q66" s="360">
        <f t="shared" si="8"/>
        <v>0</v>
      </c>
      <c r="R66" s="317"/>
      <c r="S66" s="317"/>
      <c r="T66" s="911"/>
      <c r="U66" s="896"/>
    </row>
    <row r="67" spans="1:21" ht="38.25" hidden="1" x14ac:dyDescent="0.2">
      <c r="A67" s="312" t="s">
        <v>587</v>
      </c>
      <c r="B67" s="299" t="s">
        <v>567</v>
      </c>
      <c r="C67" s="293">
        <v>5</v>
      </c>
      <c r="D67" s="293">
        <v>2</v>
      </c>
      <c r="E67" s="294">
        <v>5222100</v>
      </c>
      <c r="F67" s="836">
        <v>810</v>
      </c>
      <c r="G67" s="317"/>
      <c r="H67" s="317"/>
      <c r="I67" s="360">
        <f t="shared" si="0"/>
        <v>0</v>
      </c>
      <c r="J67" s="317"/>
      <c r="K67" s="360">
        <f t="shared" si="63"/>
        <v>0</v>
      </c>
      <c r="L67" s="317"/>
      <c r="M67" s="360">
        <f t="shared" si="64"/>
        <v>0</v>
      </c>
      <c r="N67" s="317"/>
      <c r="O67" s="360">
        <f t="shared" si="7"/>
        <v>0</v>
      </c>
      <c r="P67" s="317"/>
      <c r="Q67" s="360">
        <f t="shared" si="8"/>
        <v>0</v>
      </c>
      <c r="R67" s="317"/>
      <c r="S67" s="317"/>
      <c r="T67" s="911"/>
      <c r="U67" s="896"/>
    </row>
    <row r="68" spans="1:21" x14ac:dyDescent="0.2">
      <c r="A68" s="913" t="s">
        <v>232</v>
      </c>
      <c r="B68" s="355" t="s">
        <v>567</v>
      </c>
      <c r="C68" s="362">
        <v>5</v>
      </c>
      <c r="D68" s="362">
        <v>3</v>
      </c>
      <c r="E68" s="294"/>
      <c r="F68" s="836"/>
      <c r="G68" s="359">
        <f t="shared" ref="G68:S69" si="65">G69</f>
        <v>930.1</v>
      </c>
      <c r="H68" s="359">
        <f t="shared" si="65"/>
        <v>0</v>
      </c>
      <c r="I68" s="359">
        <f t="shared" si="65"/>
        <v>930.1</v>
      </c>
      <c r="J68" s="359">
        <f t="shared" si="65"/>
        <v>0</v>
      </c>
      <c r="K68" s="359">
        <f t="shared" si="65"/>
        <v>930.1</v>
      </c>
      <c r="L68" s="359">
        <f t="shared" si="65"/>
        <v>0</v>
      </c>
      <c r="M68" s="359">
        <f t="shared" si="65"/>
        <v>930.1</v>
      </c>
      <c r="N68" s="359">
        <f t="shared" si="65"/>
        <v>0</v>
      </c>
      <c r="O68" s="360">
        <f t="shared" si="7"/>
        <v>930.1</v>
      </c>
      <c r="P68" s="359">
        <f t="shared" si="65"/>
        <v>0</v>
      </c>
      <c r="Q68" s="360">
        <f t="shared" si="8"/>
        <v>930.1</v>
      </c>
      <c r="R68" s="359">
        <f t="shared" si="65"/>
        <v>0</v>
      </c>
      <c r="S68" s="359">
        <f t="shared" si="65"/>
        <v>0</v>
      </c>
      <c r="T68" s="911"/>
      <c r="U68" s="896"/>
    </row>
    <row r="69" spans="1:21" s="869" customFormat="1" x14ac:dyDescent="0.2">
      <c r="A69" s="361" t="s">
        <v>585</v>
      </c>
      <c r="B69" s="355" t="s">
        <v>567</v>
      </c>
      <c r="C69" s="362">
        <v>5</v>
      </c>
      <c r="D69" s="362">
        <v>3</v>
      </c>
      <c r="E69" s="363">
        <v>5220000</v>
      </c>
      <c r="F69" s="835"/>
      <c r="G69" s="359">
        <f t="shared" si="65"/>
        <v>930.1</v>
      </c>
      <c r="H69" s="359">
        <f t="shared" si="65"/>
        <v>0</v>
      </c>
      <c r="I69" s="359">
        <f t="shared" si="65"/>
        <v>930.1</v>
      </c>
      <c r="J69" s="359">
        <f t="shared" si="65"/>
        <v>0</v>
      </c>
      <c r="K69" s="359">
        <f t="shared" si="65"/>
        <v>930.1</v>
      </c>
      <c r="L69" s="359">
        <f t="shared" si="65"/>
        <v>0</v>
      </c>
      <c r="M69" s="359">
        <f t="shared" si="65"/>
        <v>930.1</v>
      </c>
      <c r="N69" s="359">
        <f t="shared" si="65"/>
        <v>0</v>
      </c>
      <c r="O69" s="360">
        <f t="shared" si="7"/>
        <v>930.1</v>
      </c>
      <c r="P69" s="359">
        <f t="shared" si="65"/>
        <v>0</v>
      </c>
      <c r="Q69" s="360">
        <f t="shared" si="8"/>
        <v>930.1</v>
      </c>
      <c r="R69" s="359">
        <v>0</v>
      </c>
      <c r="S69" s="359">
        <v>0</v>
      </c>
      <c r="T69" s="910"/>
      <c r="U69" s="899"/>
    </row>
    <row r="70" spans="1:21" x14ac:dyDescent="0.2">
      <c r="A70" s="312" t="s">
        <v>725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240</v>
      </c>
      <c r="G70" s="317">
        <f>SUM(G71)</f>
        <v>930.1</v>
      </c>
      <c r="H70" s="317">
        <f t="shared" ref="H70:P70" si="66">SUM(H71)</f>
        <v>0</v>
      </c>
      <c r="I70" s="317">
        <f t="shared" si="66"/>
        <v>930.1</v>
      </c>
      <c r="J70" s="317">
        <f t="shared" si="66"/>
        <v>0</v>
      </c>
      <c r="K70" s="317">
        <f t="shared" si="66"/>
        <v>930.1</v>
      </c>
      <c r="L70" s="317">
        <f t="shared" si="66"/>
        <v>0</v>
      </c>
      <c r="M70" s="317">
        <f t="shared" si="66"/>
        <v>930.1</v>
      </c>
      <c r="N70" s="317">
        <f t="shared" si="66"/>
        <v>0</v>
      </c>
      <c r="O70" s="318">
        <f t="shared" si="7"/>
        <v>930.1</v>
      </c>
      <c r="P70" s="317">
        <f t="shared" si="66"/>
        <v>0</v>
      </c>
      <c r="Q70" s="318">
        <f t="shared" si="8"/>
        <v>930.1</v>
      </c>
      <c r="R70" s="317">
        <f t="shared" ref="R70:S70" si="67">SUM(R71)</f>
        <v>0</v>
      </c>
      <c r="S70" s="317">
        <f t="shared" si="67"/>
        <v>0</v>
      </c>
      <c r="T70" s="911"/>
      <c r="U70" s="896"/>
    </row>
    <row r="71" spans="1:21" ht="16.5" customHeight="1" x14ac:dyDescent="0.2">
      <c r="A71" s="312" t="s">
        <v>804</v>
      </c>
      <c r="B71" s="299" t="s">
        <v>567</v>
      </c>
      <c r="C71" s="293">
        <v>5</v>
      </c>
      <c r="D71" s="293">
        <v>3</v>
      </c>
      <c r="E71" s="294">
        <v>5227000</v>
      </c>
      <c r="F71" s="836">
        <v>244</v>
      </c>
      <c r="G71" s="317">
        <v>930.1</v>
      </c>
      <c r="H71" s="317"/>
      <c r="I71" s="318">
        <f>SUM(G71:H71)</f>
        <v>930.1</v>
      </c>
      <c r="J71" s="317"/>
      <c r="K71" s="318">
        <f>SUM(I71:J71)</f>
        <v>930.1</v>
      </c>
      <c r="L71" s="317"/>
      <c r="M71" s="318">
        <f>SUM(K71:L71)</f>
        <v>930.1</v>
      </c>
      <c r="N71" s="317"/>
      <c r="O71" s="318">
        <f t="shared" si="7"/>
        <v>930.1</v>
      </c>
      <c r="P71" s="317"/>
      <c r="Q71" s="318">
        <f t="shared" si="8"/>
        <v>930.1</v>
      </c>
      <c r="R71" s="317"/>
      <c r="S71" s="317"/>
      <c r="T71" s="911"/>
      <c r="U71" s="896"/>
    </row>
    <row r="72" spans="1:21" s="869" customFormat="1" x14ac:dyDescent="0.2">
      <c r="A72" s="361" t="s">
        <v>363</v>
      </c>
      <c r="B72" s="355" t="s">
        <v>567</v>
      </c>
      <c r="C72" s="362">
        <v>7</v>
      </c>
      <c r="D72" s="362" t="s">
        <v>358</v>
      </c>
      <c r="E72" s="363" t="s">
        <v>358</v>
      </c>
      <c r="F72" s="835" t="s">
        <v>358</v>
      </c>
      <c r="G72" s="359">
        <f>G73+G84+G93</f>
        <v>96982.1</v>
      </c>
      <c r="H72" s="359">
        <f>H73+H84+H93</f>
        <v>8976.1</v>
      </c>
      <c r="I72" s="360">
        <f t="shared" si="0"/>
        <v>105958.20000000001</v>
      </c>
      <c r="J72" s="359">
        <f>J73+J84+J93</f>
        <v>818</v>
      </c>
      <c r="K72" s="360">
        <f t="shared" ref="K72:K75" si="68">I72+J72</f>
        <v>106776.20000000001</v>
      </c>
      <c r="L72" s="359">
        <f>L73+L84+L93</f>
        <v>0</v>
      </c>
      <c r="M72" s="360">
        <f t="shared" ref="M72:M75" si="69">K72+L72</f>
        <v>106776.20000000001</v>
      </c>
      <c r="N72" s="359">
        <f>N73+N84+N93</f>
        <v>2329.1</v>
      </c>
      <c r="O72" s="360">
        <f t="shared" si="7"/>
        <v>109105.30000000002</v>
      </c>
      <c r="P72" s="359">
        <f>P73+P84+P93</f>
        <v>0</v>
      </c>
      <c r="Q72" s="360">
        <f t="shared" si="8"/>
        <v>109105.30000000002</v>
      </c>
      <c r="R72" s="359">
        <f t="shared" ref="R72:S72" si="70">R73+R84+R93</f>
        <v>34993</v>
      </c>
      <c r="S72" s="359">
        <f t="shared" si="70"/>
        <v>0</v>
      </c>
      <c r="T72" s="910" t="s">
        <v>350</v>
      </c>
      <c r="U72" s="899"/>
    </row>
    <row r="73" spans="1:21" s="869" customFormat="1" ht="13.5" customHeight="1" x14ac:dyDescent="0.2">
      <c r="A73" s="361" t="s">
        <v>238</v>
      </c>
      <c r="B73" s="355" t="s">
        <v>567</v>
      </c>
      <c r="C73" s="362">
        <v>7</v>
      </c>
      <c r="D73" s="362">
        <v>1</v>
      </c>
      <c r="E73" s="363" t="s">
        <v>358</v>
      </c>
      <c r="F73" s="835" t="s">
        <v>358</v>
      </c>
      <c r="G73" s="359">
        <f>G74</f>
        <v>93187.900000000009</v>
      </c>
      <c r="H73" s="359">
        <f>H74</f>
        <v>8748</v>
      </c>
      <c r="I73" s="360">
        <f t="shared" si="0"/>
        <v>101935.90000000001</v>
      </c>
      <c r="J73" s="359">
        <f>J74</f>
        <v>0</v>
      </c>
      <c r="K73" s="360">
        <f t="shared" si="68"/>
        <v>101935.90000000001</v>
      </c>
      <c r="L73" s="359">
        <f>L74</f>
        <v>0</v>
      </c>
      <c r="M73" s="360">
        <f t="shared" si="69"/>
        <v>101935.90000000001</v>
      </c>
      <c r="N73" s="359">
        <f>N74</f>
        <v>2329.1</v>
      </c>
      <c r="O73" s="360">
        <f t="shared" si="7"/>
        <v>104265.00000000001</v>
      </c>
      <c r="P73" s="359">
        <f>P74</f>
        <v>0</v>
      </c>
      <c r="Q73" s="360">
        <f t="shared" si="8"/>
        <v>104265.00000000001</v>
      </c>
      <c r="R73" s="359">
        <f t="shared" ref="R73:S73" si="71">R74</f>
        <v>34993</v>
      </c>
      <c r="S73" s="359">
        <f t="shared" si="71"/>
        <v>0</v>
      </c>
      <c r="T73" s="910" t="s">
        <v>350</v>
      </c>
      <c r="U73" s="899"/>
    </row>
    <row r="74" spans="1:21" s="869" customFormat="1" ht="13.5" customHeight="1" x14ac:dyDescent="0.2">
      <c r="A74" s="361" t="s">
        <v>585</v>
      </c>
      <c r="B74" s="355" t="s">
        <v>567</v>
      </c>
      <c r="C74" s="362">
        <v>7</v>
      </c>
      <c r="D74" s="362">
        <v>1</v>
      </c>
      <c r="E74" s="363">
        <v>5220000</v>
      </c>
      <c r="F74" s="835" t="s">
        <v>358</v>
      </c>
      <c r="G74" s="359">
        <f>G75+G81</f>
        <v>93187.900000000009</v>
      </c>
      <c r="H74" s="359">
        <f>H75+H81</f>
        <v>8748</v>
      </c>
      <c r="I74" s="360">
        <f t="shared" si="0"/>
        <v>101935.90000000001</v>
      </c>
      <c r="J74" s="359">
        <f>J75+J81</f>
        <v>0</v>
      </c>
      <c r="K74" s="360">
        <f t="shared" si="68"/>
        <v>101935.90000000001</v>
      </c>
      <c r="L74" s="359">
        <f>L75+L81</f>
        <v>0</v>
      </c>
      <c r="M74" s="360">
        <f t="shared" si="69"/>
        <v>101935.90000000001</v>
      </c>
      <c r="N74" s="359">
        <f>N75+N81</f>
        <v>2329.1</v>
      </c>
      <c r="O74" s="360">
        <f t="shared" si="7"/>
        <v>104265.00000000001</v>
      </c>
      <c r="P74" s="359">
        <f>P75+P81</f>
        <v>0</v>
      </c>
      <c r="Q74" s="360">
        <f t="shared" si="8"/>
        <v>104265.00000000001</v>
      </c>
      <c r="R74" s="359">
        <f t="shared" ref="R74:S74" si="72">R75+R81</f>
        <v>34993</v>
      </c>
      <c r="S74" s="359">
        <f t="shared" si="72"/>
        <v>0</v>
      </c>
      <c r="T74" s="910" t="s">
        <v>350</v>
      </c>
      <c r="U74" s="899"/>
    </row>
    <row r="75" spans="1:21" s="869" customFormat="1" ht="23.25" customHeight="1" x14ac:dyDescent="0.2">
      <c r="A75" s="361" t="s">
        <v>727</v>
      </c>
      <c r="B75" s="355" t="s">
        <v>567</v>
      </c>
      <c r="C75" s="362">
        <v>7</v>
      </c>
      <c r="D75" s="362">
        <v>1</v>
      </c>
      <c r="E75" s="363">
        <v>5225600</v>
      </c>
      <c r="F75" s="835" t="s">
        <v>358</v>
      </c>
      <c r="G75" s="359">
        <f>G76+G79</f>
        <v>93187.900000000009</v>
      </c>
      <c r="H75" s="359">
        <f>H76+H79</f>
        <v>8748</v>
      </c>
      <c r="I75" s="360">
        <f t="shared" si="0"/>
        <v>101935.90000000001</v>
      </c>
      <c r="J75" s="359">
        <f>J76+J79</f>
        <v>0</v>
      </c>
      <c r="K75" s="360">
        <f t="shared" si="68"/>
        <v>101935.90000000001</v>
      </c>
      <c r="L75" s="359">
        <f>L76+L79</f>
        <v>0</v>
      </c>
      <c r="M75" s="360">
        <f t="shared" si="69"/>
        <v>101935.90000000001</v>
      </c>
      <c r="N75" s="359">
        <f>N76+N79</f>
        <v>2329.1</v>
      </c>
      <c r="O75" s="360">
        <f t="shared" si="7"/>
        <v>104265.00000000001</v>
      </c>
      <c r="P75" s="359">
        <f>P76+P79</f>
        <v>0</v>
      </c>
      <c r="Q75" s="360">
        <f t="shared" si="8"/>
        <v>104265.00000000001</v>
      </c>
      <c r="R75" s="359">
        <f t="shared" ref="R75:S75" si="73">R76+R79</f>
        <v>34993</v>
      </c>
      <c r="S75" s="359">
        <f t="shared" si="73"/>
        <v>0</v>
      </c>
      <c r="T75" s="910" t="s">
        <v>350</v>
      </c>
      <c r="U75" s="899"/>
    </row>
    <row r="76" spans="1:21" ht="23.25" customHeight="1" x14ac:dyDescent="0.2">
      <c r="A76" s="839" t="s">
        <v>562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240</v>
      </c>
      <c r="G76" s="317">
        <f>G77</f>
        <v>19678.3</v>
      </c>
      <c r="H76" s="317">
        <f t="shared" ref="H76:P76" si="74">H77</f>
        <v>0</v>
      </c>
      <c r="I76" s="317">
        <f t="shared" si="74"/>
        <v>19678.3</v>
      </c>
      <c r="J76" s="317">
        <f t="shared" si="74"/>
        <v>0</v>
      </c>
      <c r="K76" s="317">
        <f t="shared" si="74"/>
        <v>19678.3</v>
      </c>
      <c r="L76" s="317">
        <f t="shared" si="74"/>
        <v>0</v>
      </c>
      <c r="M76" s="317">
        <f t="shared" si="74"/>
        <v>19678.3</v>
      </c>
      <c r="N76" s="317">
        <f t="shared" si="74"/>
        <v>2329.1</v>
      </c>
      <c r="O76" s="318">
        <f t="shared" si="7"/>
        <v>22007.399999999998</v>
      </c>
      <c r="P76" s="317">
        <f t="shared" si="74"/>
        <v>0</v>
      </c>
      <c r="Q76" s="318">
        <f t="shared" si="8"/>
        <v>22007.399999999998</v>
      </c>
      <c r="R76" s="317">
        <v>0</v>
      </c>
      <c r="S76" s="317">
        <v>0</v>
      </c>
      <c r="T76" s="911"/>
      <c r="U76" s="896"/>
    </row>
    <row r="77" spans="1:21" ht="23.25" customHeight="1" x14ac:dyDescent="0.2">
      <c r="A77" s="839" t="s">
        <v>751</v>
      </c>
      <c r="B77" s="299" t="s">
        <v>567</v>
      </c>
      <c r="C77" s="293">
        <v>7</v>
      </c>
      <c r="D77" s="293">
        <v>1</v>
      </c>
      <c r="E77" s="294">
        <v>5225602</v>
      </c>
      <c r="F77" s="836">
        <v>243</v>
      </c>
      <c r="G77" s="317">
        <v>19678.3</v>
      </c>
      <c r="H77" s="317"/>
      <c r="I77" s="360">
        <f>SUM(G77:H77)</f>
        <v>19678.3</v>
      </c>
      <c r="J77" s="317"/>
      <c r="K77" s="360">
        <f>SUM(I77:J77)</f>
        <v>19678.3</v>
      </c>
      <c r="L77" s="317"/>
      <c r="M77" s="360">
        <f>SUM(K77:L77)</f>
        <v>19678.3</v>
      </c>
      <c r="N77" s="317">
        <v>2329.1</v>
      </c>
      <c r="O77" s="360">
        <f t="shared" si="7"/>
        <v>22007.399999999998</v>
      </c>
      <c r="P77" s="317"/>
      <c r="Q77" s="360">
        <f t="shared" si="8"/>
        <v>22007.399999999998</v>
      </c>
      <c r="R77" s="317">
        <v>0</v>
      </c>
      <c r="S77" s="317">
        <v>0</v>
      </c>
      <c r="T77" s="911"/>
      <c r="U77" s="896"/>
    </row>
    <row r="78" spans="1:21" s="869" customFormat="1" ht="25.5" x14ac:dyDescent="0.2">
      <c r="A78" s="361" t="s">
        <v>728</v>
      </c>
      <c r="B78" s="355" t="s">
        <v>567</v>
      </c>
      <c r="C78" s="362">
        <v>7</v>
      </c>
      <c r="D78" s="362">
        <v>1</v>
      </c>
      <c r="E78" s="363">
        <v>5225603</v>
      </c>
      <c r="F78" s="835" t="s">
        <v>358</v>
      </c>
      <c r="G78" s="359">
        <f>G79</f>
        <v>73509.600000000006</v>
      </c>
      <c r="H78" s="359">
        <f>H79</f>
        <v>8748</v>
      </c>
      <c r="I78" s="360">
        <f t="shared" ref="I78" si="75">SUM(G78:H78)</f>
        <v>82257.600000000006</v>
      </c>
      <c r="J78" s="359">
        <f>J79</f>
        <v>0</v>
      </c>
      <c r="K78" s="360">
        <f t="shared" ref="K78" si="76">SUM(I78:J78)</f>
        <v>82257.600000000006</v>
      </c>
      <c r="L78" s="359">
        <f>L79</f>
        <v>0</v>
      </c>
      <c r="M78" s="360">
        <f t="shared" ref="M78" si="77">SUM(K78:L78)</f>
        <v>82257.600000000006</v>
      </c>
      <c r="N78" s="359">
        <f>N79</f>
        <v>0</v>
      </c>
      <c r="O78" s="360">
        <f t="shared" ref="O78:O141" si="78">M78+N78</f>
        <v>82257.600000000006</v>
      </c>
      <c r="P78" s="359">
        <f>P79</f>
        <v>0</v>
      </c>
      <c r="Q78" s="360">
        <f t="shared" ref="Q78:Q141" si="79">O78+P78</f>
        <v>82257.600000000006</v>
      </c>
      <c r="R78" s="359">
        <f t="shared" ref="R78:S79" si="80">R79</f>
        <v>34993</v>
      </c>
      <c r="S78" s="359">
        <f t="shared" si="80"/>
        <v>0</v>
      </c>
      <c r="T78" s="910" t="s">
        <v>350</v>
      </c>
      <c r="U78" s="899"/>
    </row>
    <row r="79" spans="1:21" x14ac:dyDescent="0.2">
      <c r="A79" s="839" t="s">
        <v>588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400</v>
      </c>
      <c r="G79" s="317">
        <f>G80</f>
        <v>73509.600000000006</v>
      </c>
      <c r="H79" s="317">
        <f t="shared" ref="H79:P79" si="81">H80</f>
        <v>8748</v>
      </c>
      <c r="I79" s="317">
        <f t="shared" si="81"/>
        <v>82257.600000000006</v>
      </c>
      <c r="J79" s="317">
        <f t="shared" si="81"/>
        <v>0</v>
      </c>
      <c r="K79" s="317">
        <f t="shared" si="81"/>
        <v>82257.600000000006</v>
      </c>
      <c r="L79" s="317">
        <f t="shared" si="81"/>
        <v>0</v>
      </c>
      <c r="M79" s="317">
        <f t="shared" si="81"/>
        <v>82257.600000000006</v>
      </c>
      <c r="N79" s="317">
        <f t="shared" si="81"/>
        <v>0</v>
      </c>
      <c r="O79" s="318">
        <f t="shared" si="78"/>
        <v>82257.600000000006</v>
      </c>
      <c r="P79" s="317">
        <f t="shared" si="81"/>
        <v>0</v>
      </c>
      <c r="Q79" s="318">
        <f t="shared" si="79"/>
        <v>82257.600000000006</v>
      </c>
      <c r="R79" s="317">
        <f t="shared" si="80"/>
        <v>34993</v>
      </c>
      <c r="S79" s="317">
        <f t="shared" si="80"/>
        <v>0</v>
      </c>
      <c r="T79" s="911" t="s">
        <v>350</v>
      </c>
      <c r="U79" s="896"/>
    </row>
    <row r="80" spans="1:21" ht="38.25" x14ac:dyDescent="0.2">
      <c r="A80" s="839" t="s">
        <v>589</v>
      </c>
      <c r="B80" s="299" t="s">
        <v>567</v>
      </c>
      <c r="C80" s="293">
        <v>7</v>
      </c>
      <c r="D80" s="293">
        <v>1</v>
      </c>
      <c r="E80" s="294">
        <v>5225603</v>
      </c>
      <c r="F80" s="836">
        <v>411</v>
      </c>
      <c r="G80" s="317">
        <v>73509.600000000006</v>
      </c>
      <c r="H80" s="317">
        <v>8748</v>
      </c>
      <c r="I80" s="360">
        <f>SUM(G80:H80)</f>
        <v>82257.600000000006</v>
      </c>
      <c r="J80" s="317"/>
      <c r="K80" s="360">
        <f>SUM(I80:J80)</f>
        <v>82257.600000000006</v>
      </c>
      <c r="L80" s="317"/>
      <c r="M80" s="360">
        <f>SUM(K80:L80)</f>
        <v>82257.600000000006</v>
      </c>
      <c r="N80" s="317"/>
      <c r="O80" s="360">
        <f t="shared" si="78"/>
        <v>82257.600000000006</v>
      </c>
      <c r="P80" s="317"/>
      <c r="Q80" s="360">
        <f t="shared" si="79"/>
        <v>82257.600000000006</v>
      </c>
      <c r="R80" s="317">
        <v>34993</v>
      </c>
      <c r="S80" s="317">
        <v>0</v>
      </c>
      <c r="T80" s="911" t="s">
        <v>350</v>
      </c>
      <c r="U80" s="896"/>
    </row>
    <row r="81" spans="1:21" s="869" customFormat="1" ht="25.5" hidden="1" x14ac:dyDescent="0.2">
      <c r="A81" s="361" t="s">
        <v>750</v>
      </c>
      <c r="B81" s="355" t="s">
        <v>567</v>
      </c>
      <c r="C81" s="362">
        <v>7</v>
      </c>
      <c r="D81" s="362">
        <v>1</v>
      </c>
      <c r="E81" s="363">
        <v>5224400</v>
      </c>
      <c r="F81" s="835"/>
      <c r="G81" s="359">
        <f>G82</f>
        <v>0</v>
      </c>
      <c r="H81" s="359"/>
      <c r="I81" s="360">
        <f t="shared" si="0"/>
        <v>0</v>
      </c>
      <c r="J81" s="359"/>
      <c r="K81" s="360">
        <f t="shared" ref="K81:K83" si="82">I81+J81</f>
        <v>0</v>
      </c>
      <c r="L81" s="359"/>
      <c r="M81" s="360">
        <f t="shared" ref="M81:M83" si="83">K81+L81</f>
        <v>0</v>
      </c>
      <c r="N81" s="359"/>
      <c r="O81" s="360">
        <f t="shared" si="78"/>
        <v>0</v>
      </c>
      <c r="P81" s="359"/>
      <c r="Q81" s="360">
        <f t="shared" si="79"/>
        <v>0</v>
      </c>
      <c r="R81" s="359"/>
      <c r="S81" s="359"/>
      <c r="T81" s="910"/>
      <c r="U81" s="899"/>
    </row>
    <row r="82" spans="1:21" hidden="1" x14ac:dyDescent="0.2">
      <c r="A82" s="839" t="s">
        <v>588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400</v>
      </c>
      <c r="G82" s="317">
        <f>G83</f>
        <v>0</v>
      </c>
      <c r="H82" s="317"/>
      <c r="I82" s="360">
        <f t="shared" si="0"/>
        <v>0</v>
      </c>
      <c r="J82" s="317"/>
      <c r="K82" s="360">
        <f t="shared" si="82"/>
        <v>0</v>
      </c>
      <c r="L82" s="317"/>
      <c r="M82" s="360">
        <f t="shared" si="83"/>
        <v>0</v>
      </c>
      <c r="N82" s="317"/>
      <c r="O82" s="360">
        <f t="shared" si="78"/>
        <v>0</v>
      </c>
      <c r="P82" s="317"/>
      <c r="Q82" s="360">
        <f t="shared" si="79"/>
        <v>0</v>
      </c>
      <c r="R82" s="317"/>
      <c r="S82" s="317"/>
      <c r="T82" s="911"/>
      <c r="U82" s="896"/>
    </row>
    <row r="83" spans="1:21" ht="38.25" hidden="1" x14ac:dyDescent="0.2">
      <c r="A83" s="839" t="s">
        <v>589</v>
      </c>
      <c r="B83" s="299" t="s">
        <v>567</v>
      </c>
      <c r="C83" s="293">
        <v>7</v>
      </c>
      <c r="D83" s="293">
        <v>1</v>
      </c>
      <c r="E83" s="294">
        <v>5224400</v>
      </c>
      <c r="F83" s="836">
        <v>411</v>
      </c>
      <c r="G83" s="317"/>
      <c r="H83" s="317"/>
      <c r="I83" s="360">
        <f t="shared" si="0"/>
        <v>0</v>
      </c>
      <c r="J83" s="317"/>
      <c r="K83" s="360">
        <f t="shared" si="82"/>
        <v>0</v>
      </c>
      <c r="L83" s="317"/>
      <c r="M83" s="360">
        <f t="shared" si="83"/>
        <v>0</v>
      </c>
      <c r="N83" s="317"/>
      <c r="O83" s="360">
        <f t="shared" si="78"/>
        <v>0</v>
      </c>
      <c r="P83" s="317"/>
      <c r="Q83" s="360">
        <f t="shared" si="79"/>
        <v>0</v>
      </c>
      <c r="R83" s="317"/>
      <c r="S83" s="317"/>
      <c r="T83" s="911"/>
      <c r="U83" s="896"/>
    </row>
    <row r="84" spans="1:21" s="869" customFormat="1" x14ac:dyDescent="0.2">
      <c r="A84" s="838" t="s">
        <v>240</v>
      </c>
      <c r="B84" s="759" t="s">
        <v>567</v>
      </c>
      <c r="C84" s="355" t="s">
        <v>157</v>
      </c>
      <c r="D84" s="355" t="s">
        <v>144</v>
      </c>
      <c r="E84" s="363"/>
      <c r="F84" s="835"/>
      <c r="G84" s="359">
        <f>G85+G88</f>
        <v>3794.2</v>
      </c>
      <c r="H84" s="359">
        <f>SUM(H85+H88)</f>
        <v>0</v>
      </c>
      <c r="I84" s="359">
        <f t="shared" ref="I84:S84" si="84">SUM(I85+I88)</f>
        <v>3794.2</v>
      </c>
      <c r="J84" s="359">
        <f>SUM(J85+J88)</f>
        <v>818</v>
      </c>
      <c r="K84" s="359">
        <f t="shared" ref="K84:M84" si="85">SUM(K85+K88)</f>
        <v>4612.2</v>
      </c>
      <c r="L84" s="359">
        <f>SUM(L85+L88)</f>
        <v>0</v>
      </c>
      <c r="M84" s="359">
        <f t="shared" si="85"/>
        <v>4612.2</v>
      </c>
      <c r="N84" s="359">
        <f>SUM(N85+N88)</f>
        <v>0</v>
      </c>
      <c r="O84" s="360">
        <f t="shared" si="78"/>
        <v>4612.2</v>
      </c>
      <c r="P84" s="359">
        <f>SUM(P85+P88)</f>
        <v>0</v>
      </c>
      <c r="Q84" s="360">
        <f t="shared" si="79"/>
        <v>4612.2</v>
      </c>
      <c r="R84" s="359">
        <f t="shared" si="84"/>
        <v>0</v>
      </c>
      <c r="S84" s="359">
        <f t="shared" si="84"/>
        <v>0</v>
      </c>
      <c r="T84" s="910"/>
      <c r="U84" s="899"/>
    </row>
    <row r="85" spans="1:21" s="869" customFormat="1" ht="25.5" customHeight="1" x14ac:dyDescent="0.2">
      <c r="A85" s="913" t="s">
        <v>749</v>
      </c>
      <c r="B85" s="355" t="s">
        <v>567</v>
      </c>
      <c r="C85" s="362">
        <v>7</v>
      </c>
      <c r="D85" s="362">
        <v>2</v>
      </c>
      <c r="E85" s="363">
        <v>5225603</v>
      </c>
      <c r="F85" s="835"/>
      <c r="G85" s="359">
        <f t="shared" ref="G85:P86" si="86">G86</f>
        <v>2741.2</v>
      </c>
      <c r="H85" s="359">
        <f t="shared" si="86"/>
        <v>0</v>
      </c>
      <c r="I85" s="360">
        <f t="shared" ref="I85:I86" si="87">SUM(G85:H85)</f>
        <v>2741.2</v>
      </c>
      <c r="J85" s="359">
        <f t="shared" si="86"/>
        <v>0</v>
      </c>
      <c r="K85" s="360">
        <f t="shared" ref="K85:K86" si="88">SUM(I85:J85)</f>
        <v>2741.2</v>
      </c>
      <c r="L85" s="359">
        <f t="shared" si="86"/>
        <v>0</v>
      </c>
      <c r="M85" s="360">
        <f t="shared" ref="M85:M86" si="89">SUM(K85:L85)</f>
        <v>2741.2</v>
      </c>
      <c r="N85" s="359">
        <f t="shared" si="86"/>
        <v>0</v>
      </c>
      <c r="O85" s="360">
        <f t="shared" si="78"/>
        <v>2741.2</v>
      </c>
      <c r="P85" s="359">
        <f t="shared" si="86"/>
        <v>0</v>
      </c>
      <c r="Q85" s="360">
        <f t="shared" si="79"/>
        <v>2741.2</v>
      </c>
      <c r="R85" s="359"/>
      <c r="S85" s="359"/>
      <c r="T85" s="910"/>
      <c r="U85" s="899"/>
    </row>
    <row r="86" spans="1:21" ht="18.75" customHeight="1" x14ac:dyDescent="0.2">
      <c r="A86" s="839" t="s">
        <v>588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400</v>
      </c>
      <c r="G86" s="317">
        <f t="shared" si="86"/>
        <v>2741.2</v>
      </c>
      <c r="H86" s="317">
        <f t="shared" si="86"/>
        <v>0</v>
      </c>
      <c r="I86" s="318">
        <f t="shared" si="87"/>
        <v>2741.2</v>
      </c>
      <c r="J86" s="317">
        <f t="shared" si="86"/>
        <v>0</v>
      </c>
      <c r="K86" s="318">
        <f t="shared" si="88"/>
        <v>2741.2</v>
      </c>
      <c r="L86" s="317">
        <f t="shared" si="86"/>
        <v>0</v>
      </c>
      <c r="M86" s="318">
        <f t="shared" si="89"/>
        <v>2741.2</v>
      </c>
      <c r="N86" s="317">
        <f t="shared" si="86"/>
        <v>0</v>
      </c>
      <c r="O86" s="318">
        <f t="shared" si="78"/>
        <v>2741.2</v>
      </c>
      <c r="P86" s="317">
        <f t="shared" si="86"/>
        <v>0</v>
      </c>
      <c r="Q86" s="318">
        <f t="shared" si="79"/>
        <v>2741.2</v>
      </c>
      <c r="R86" s="317"/>
      <c r="S86" s="317"/>
      <c r="T86" s="911"/>
      <c r="U86" s="896"/>
    </row>
    <row r="87" spans="1:21" ht="24" customHeight="1" x14ac:dyDescent="0.2">
      <c r="A87" s="839" t="s">
        <v>589</v>
      </c>
      <c r="B87" s="299" t="s">
        <v>567</v>
      </c>
      <c r="C87" s="293">
        <v>7</v>
      </c>
      <c r="D87" s="293">
        <v>2</v>
      </c>
      <c r="E87" s="294">
        <v>5225603</v>
      </c>
      <c r="F87" s="836">
        <v>411</v>
      </c>
      <c r="G87" s="317">
        <v>2741.2</v>
      </c>
      <c r="H87" s="317"/>
      <c r="I87" s="318">
        <f>SUM(G87:H87)</f>
        <v>2741.2</v>
      </c>
      <c r="J87" s="317"/>
      <c r="K87" s="318">
        <f>SUM(I87:J87)</f>
        <v>2741.2</v>
      </c>
      <c r="L87" s="317"/>
      <c r="M87" s="318">
        <f>SUM(K87:L87)</f>
        <v>2741.2</v>
      </c>
      <c r="N87" s="317"/>
      <c r="O87" s="318">
        <f t="shared" si="78"/>
        <v>2741.2</v>
      </c>
      <c r="P87" s="317"/>
      <c r="Q87" s="318">
        <f t="shared" si="79"/>
        <v>2741.2</v>
      </c>
      <c r="R87" s="317"/>
      <c r="S87" s="317"/>
      <c r="T87" s="911"/>
      <c r="U87" s="896"/>
    </row>
    <row r="88" spans="1:21" ht="24" customHeight="1" x14ac:dyDescent="0.2">
      <c r="A88" s="838" t="s">
        <v>1274</v>
      </c>
      <c r="B88" s="355" t="s">
        <v>567</v>
      </c>
      <c r="C88" s="362">
        <v>7</v>
      </c>
      <c r="D88" s="362">
        <v>2</v>
      </c>
      <c r="E88" s="363">
        <v>5223500</v>
      </c>
      <c r="F88" s="835"/>
      <c r="G88" s="359">
        <f>G89+G91</f>
        <v>1053</v>
      </c>
      <c r="H88" s="359">
        <f>SUM(H89)</f>
        <v>0</v>
      </c>
      <c r="I88" s="360">
        <f t="shared" ref="I88:I89" si="90">SUM(G88:H88)</f>
        <v>1053</v>
      </c>
      <c r="J88" s="359">
        <f>SUM(J89+J91)</f>
        <v>818</v>
      </c>
      <c r="K88" s="360">
        <f t="shared" ref="K88:K89" si="91">SUM(I88:J88)</f>
        <v>1871</v>
      </c>
      <c r="L88" s="359">
        <f>SUM(L89+L91)</f>
        <v>0</v>
      </c>
      <c r="M88" s="360">
        <f t="shared" ref="M88:M89" si="92">SUM(K88:L88)</f>
        <v>1871</v>
      </c>
      <c r="N88" s="359">
        <f>SUM(N89+N91)</f>
        <v>0</v>
      </c>
      <c r="O88" s="360">
        <f t="shared" si="78"/>
        <v>1871</v>
      </c>
      <c r="P88" s="359">
        <f>SUM(P89+P91)</f>
        <v>0</v>
      </c>
      <c r="Q88" s="360">
        <f t="shared" si="79"/>
        <v>1871</v>
      </c>
      <c r="R88" s="359"/>
      <c r="S88" s="317"/>
      <c r="T88" s="911"/>
      <c r="U88" s="896"/>
    </row>
    <row r="89" spans="1:21" ht="18" customHeight="1" x14ac:dyDescent="0.2">
      <c r="A89" s="312" t="s">
        <v>582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610</v>
      </c>
      <c r="G89" s="317">
        <f>G90</f>
        <v>695.3</v>
      </c>
      <c r="H89" s="317">
        <f>SUM(H90)</f>
        <v>0</v>
      </c>
      <c r="I89" s="318">
        <f t="shared" si="90"/>
        <v>695.3</v>
      </c>
      <c r="J89" s="317">
        <f>SUM(J90)</f>
        <v>580</v>
      </c>
      <c r="K89" s="318">
        <f t="shared" si="91"/>
        <v>1275.3</v>
      </c>
      <c r="L89" s="317">
        <f>SUM(L90)</f>
        <v>0</v>
      </c>
      <c r="M89" s="318">
        <f t="shared" si="92"/>
        <v>1275.3</v>
      </c>
      <c r="N89" s="317">
        <f>SUM(N90)</f>
        <v>0</v>
      </c>
      <c r="O89" s="318">
        <f t="shared" si="78"/>
        <v>1275.3</v>
      </c>
      <c r="P89" s="317">
        <f>SUM(P90)</f>
        <v>0</v>
      </c>
      <c r="Q89" s="318">
        <f t="shared" si="79"/>
        <v>1275.3</v>
      </c>
      <c r="R89" s="317"/>
      <c r="S89" s="317"/>
      <c r="T89" s="911"/>
      <c r="U89" s="896"/>
    </row>
    <row r="90" spans="1:21" ht="12.75" customHeight="1" x14ac:dyDescent="0.2">
      <c r="A90" s="312" t="s">
        <v>584</v>
      </c>
      <c r="B90" s="299" t="s">
        <v>567</v>
      </c>
      <c r="C90" s="293">
        <v>7</v>
      </c>
      <c r="D90" s="293">
        <v>2</v>
      </c>
      <c r="E90" s="294">
        <v>5223500</v>
      </c>
      <c r="F90" s="836">
        <v>612</v>
      </c>
      <c r="G90" s="317">
        <v>695.3</v>
      </c>
      <c r="H90" s="317"/>
      <c r="I90" s="318">
        <f>SUM(G90:H90)</f>
        <v>695.3</v>
      </c>
      <c r="J90" s="317">
        <v>580</v>
      </c>
      <c r="K90" s="318">
        <f>SUM(I90:J90)</f>
        <v>1275.3</v>
      </c>
      <c r="L90" s="317"/>
      <c r="M90" s="318">
        <f>SUM(K90:L90)</f>
        <v>1275.3</v>
      </c>
      <c r="N90" s="317"/>
      <c r="O90" s="318">
        <f t="shared" si="78"/>
        <v>1275.3</v>
      </c>
      <c r="P90" s="317"/>
      <c r="Q90" s="318">
        <f t="shared" si="79"/>
        <v>1275.3</v>
      </c>
      <c r="R90" s="317"/>
      <c r="S90" s="317"/>
      <c r="T90" s="911"/>
      <c r="U90" s="896"/>
    </row>
    <row r="91" spans="1:21" ht="12.75" customHeight="1" x14ac:dyDescent="0.2">
      <c r="A91" s="312" t="s">
        <v>598</v>
      </c>
      <c r="B91" s="299" t="s">
        <v>567</v>
      </c>
      <c r="C91" s="293">
        <v>7</v>
      </c>
      <c r="D91" s="293">
        <v>2</v>
      </c>
      <c r="E91" s="294">
        <v>5223500</v>
      </c>
      <c r="F91" s="836">
        <v>620</v>
      </c>
      <c r="G91" s="317">
        <f>G92</f>
        <v>357.7</v>
      </c>
      <c r="H91" s="317">
        <f t="shared" ref="H91:P91" si="93">H92</f>
        <v>0</v>
      </c>
      <c r="I91" s="317">
        <f t="shared" si="93"/>
        <v>357.7</v>
      </c>
      <c r="J91" s="317">
        <f t="shared" si="93"/>
        <v>238</v>
      </c>
      <c r="K91" s="317">
        <f t="shared" si="93"/>
        <v>595.70000000000005</v>
      </c>
      <c r="L91" s="317">
        <f t="shared" si="93"/>
        <v>0</v>
      </c>
      <c r="M91" s="317">
        <f t="shared" si="93"/>
        <v>595.70000000000005</v>
      </c>
      <c r="N91" s="317">
        <f t="shared" si="93"/>
        <v>0</v>
      </c>
      <c r="O91" s="318">
        <f t="shared" si="78"/>
        <v>595.70000000000005</v>
      </c>
      <c r="P91" s="317">
        <f t="shared" si="93"/>
        <v>0</v>
      </c>
      <c r="Q91" s="318">
        <f t="shared" si="79"/>
        <v>595.70000000000005</v>
      </c>
      <c r="R91" s="317"/>
      <c r="S91" s="317"/>
      <c r="T91" s="911"/>
      <c r="U91" s="896"/>
    </row>
    <row r="92" spans="1:21" ht="12.75" customHeight="1" x14ac:dyDescent="0.2">
      <c r="A92" s="312" t="s">
        <v>600</v>
      </c>
      <c r="B92" s="299" t="s">
        <v>567</v>
      </c>
      <c r="C92" s="293">
        <v>7</v>
      </c>
      <c r="D92" s="293">
        <v>2</v>
      </c>
      <c r="E92" s="294">
        <v>5223500</v>
      </c>
      <c r="F92" s="836">
        <v>622</v>
      </c>
      <c r="G92" s="317">
        <v>357.7</v>
      </c>
      <c r="H92" s="317"/>
      <c r="I92" s="318">
        <f>G92+H92</f>
        <v>357.7</v>
      </c>
      <c r="J92" s="317">
        <v>238</v>
      </c>
      <c r="K92" s="318">
        <f>I92+J92</f>
        <v>595.70000000000005</v>
      </c>
      <c r="L92" s="317"/>
      <c r="M92" s="318">
        <f>K92+L92</f>
        <v>595.70000000000005</v>
      </c>
      <c r="N92" s="317"/>
      <c r="O92" s="318">
        <f t="shared" si="78"/>
        <v>595.70000000000005</v>
      </c>
      <c r="P92" s="317"/>
      <c r="Q92" s="318">
        <f t="shared" si="79"/>
        <v>595.70000000000005</v>
      </c>
      <c r="R92" s="317"/>
      <c r="S92" s="317"/>
      <c r="T92" s="911"/>
      <c r="U92" s="896"/>
    </row>
    <row r="93" spans="1:21" ht="17.25" customHeight="1" x14ac:dyDescent="0.2">
      <c r="A93" s="361" t="s">
        <v>252</v>
      </c>
      <c r="B93" s="355" t="s">
        <v>567</v>
      </c>
      <c r="C93" s="362">
        <v>7</v>
      </c>
      <c r="D93" s="362">
        <v>7</v>
      </c>
      <c r="E93" s="363" t="s">
        <v>358</v>
      </c>
      <c r="F93" s="836"/>
      <c r="G93" s="359">
        <f t="shared" ref="G93:P95" si="94">G94</f>
        <v>0</v>
      </c>
      <c r="H93" s="359">
        <f t="shared" si="94"/>
        <v>228.1</v>
      </c>
      <c r="I93" s="360">
        <f t="shared" ref="I93:I167" si="95">G93+H93</f>
        <v>228.1</v>
      </c>
      <c r="J93" s="359">
        <f t="shared" si="94"/>
        <v>0</v>
      </c>
      <c r="K93" s="360">
        <f t="shared" ref="K93:K106" si="96">I93+J93</f>
        <v>228.1</v>
      </c>
      <c r="L93" s="359">
        <f t="shared" si="94"/>
        <v>0</v>
      </c>
      <c r="M93" s="360">
        <f t="shared" ref="M93:M106" si="97">K93+L93</f>
        <v>228.1</v>
      </c>
      <c r="N93" s="359">
        <f t="shared" si="94"/>
        <v>0</v>
      </c>
      <c r="O93" s="360">
        <f t="shared" si="78"/>
        <v>228.1</v>
      </c>
      <c r="P93" s="359">
        <f t="shared" si="94"/>
        <v>0</v>
      </c>
      <c r="Q93" s="360">
        <f t="shared" si="79"/>
        <v>228.1</v>
      </c>
      <c r="R93" s="359"/>
      <c r="S93" s="359"/>
      <c r="T93" s="911"/>
      <c r="U93" s="896"/>
    </row>
    <row r="94" spans="1:21" ht="45.75" customHeight="1" x14ac:dyDescent="0.2">
      <c r="A94" s="361" t="s">
        <v>730</v>
      </c>
      <c r="B94" s="355" t="s">
        <v>567</v>
      </c>
      <c r="C94" s="362">
        <v>7</v>
      </c>
      <c r="D94" s="362">
        <v>7</v>
      </c>
      <c r="E94" s="363">
        <v>4320200</v>
      </c>
      <c r="F94" s="836"/>
      <c r="G94" s="359">
        <f t="shared" si="94"/>
        <v>0</v>
      </c>
      <c r="H94" s="359">
        <f t="shared" si="94"/>
        <v>228.1</v>
      </c>
      <c r="I94" s="360">
        <f t="shared" si="95"/>
        <v>228.1</v>
      </c>
      <c r="J94" s="359">
        <f t="shared" si="94"/>
        <v>0</v>
      </c>
      <c r="K94" s="360">
        <f t="shared" si="96"/>
        <v>228.1</v>
      </c>
      <c r="L94" s="359">
        <f t="shared" si="94"/>
        <v>0</v>
      </c>
      <c r="M94" s="360">
        <f t="shared" si="97"/>
        <v>228.1</v>
      </c>
      <c r="N94" s="359">
        <f t="shared" si="94"/>
        <v>0</v>
      </c>
      <c r="O94" s="360">
        <f t="shared" si="78"/>
        <v>228.1</v>
      </c>
      <c r="P94" s="359">
        <f t="shared" si="94"/>
        <v>0</v>
      </c>
      <c r="Q94" s="360">
        <f t="shared" si="79"/>
        <v>228.1</v>
      </c>
      <c r="R94" s="359"/>
      <c r="S94" s="359"/>
      <c r="T94" s="911"/>
      <c r="U94" s="896"/>
    </row>
    <row r="95" spans="1:21" x14ac:dyDescent="0.2">
      <c r="A95" s="312" t="s">
        <v>582</v>
      </c>
      <c r="B95" s="299" t="s">
        <v>567</v>
      </c>
      <c r="C95" s="293">
        <v>7</v>
      </c>
      <c r="D95" s="293">
        <v>7</v>
      </c>
      <c r="E95" s="294">
        <v>4320200</v>
      </c>
      <c r="F95" s="836">
        <v>610</v>
      </c>
      <c r="G95" s="317">
        <f t="shared" si="94"/>
        <v>0</v>
      </c>
      <c r="H95" s="317">
        <f t="shared" si="94"/>
        <v>228.1</v>
      </c>
      <c r="I95" s="318">
        <f t="shared" si="95"/>
        <v>228.1</v>
      </c>
      <c r="J95" s="317">
        <f t="shared" si="94"/>
        <v>0</v>
      </c>
      <c r="K95" s="318">
        <f t="shared" si="96"/>
        <v>228.1</v>
      </c>
      <c r="L95" s="317">
        <f t="shared" si="94"/>
        <v>0</v>
      </c>
      <c r="M95" s="318">
        <f t="shared" si="97"/>
        <v>228.1</v>
      </c>
      <c r="N95" s="317">
        <f t="shared" si="94"/>
        <v>0</v>
      </c>
      <c r="O95" s="318">
        <f t="shared" si="78"/>
        <v>228.1</v>
      </c>
      <c r="P95" s="317">
        <f t="shared" si="94"/>
        <v>0</v>
      </c>
      <c r="Q95" s="318">
        <f t="shared" si="79"/>
        <v>228.1</v>
      </c>
      <c r="R95" s="317"/>
      <c r="S95" s="317"/>
      <c r="T95" s="911"/>
      <c r="U95" s="896"/>
    </row>
    <row r="96" spans="1:21" x14ac:dyDescent="0.2">
      <c r="A96" s="312" t="s">
        <v>584</v>
      </c>
      <c r="B96" s="299" t="s">
        <v>567</v>
      </c>
      <c r="C96" s="293">
        <v>7</v>
      </c>
      <c r="D96" s="293">
        <v>7</v>
      </c>
      <c r="E96" s="294">
        <v>4320200</v>
      </c>
      <c r="F96" s="836">
        <v>612</v>
      </c>
      <c r="G96" s="317"/>
      <c r="H96" s="317">
        <v>228.1</v>
      </c>
      <c r="I96" s="318">
        <f t="shared" si="95"/>
        <v>228.1</v>
      </c>
      <c r="J96" s="317"/>
      <c r="K96" s="318">
        <f t="shared" si="96"/>
        <v>228.1</v>
      </c>
      <c r="L96" s="317"/>
      <c r="M96" s="318">
        <f t="shared" si="97"/>
        <v>228.1</v>
      </c>
      <c r="N96" s="317"/>
      <c r="O96" s="318">
        <f t="shared" si="78"/>
        <v>228.1</v>
      </c>
      <c r="P96" s="317"/>
      <c r="Q96" s="318">
        <f t="shared" si="79"/>
        <v>228.1</v>
      </c>
      <c r="R96" s="317"/>
      <c r="S96" s="317"/>
      <c r="T96" s="911"/>
      <c r="U96" s="896"/>
    </row>
    <row r="97" spans="1:21" s="869" customFormat="1" x14ac:dyDescent="0.2">
      <c r="A97" s="361" t="s">
        <v>722</v>
      </c>
      <c r="B97" s="355" t="s">
        <v>567</v>
      </c>
      <c r="C97" s="362">
        <v>8</v>
      </c>
      <c r="D97" s="362" t="s">
        <v>358</v>
      </c>
      <c r="E97" s="363" t="s">
        <v>358</v>
      </c>
      <c r="F97" s="835" t="s">
        <v>358</v>
      </c>
      <c r="G97" s="359">
        <f t="shared" ref="G97:S99" si="98">G98</f>
        <v>12295</v>
      </c>
      <c r="H97" s="359">
        <f t="shared" si="98"/>
        <v>0</v>
      </c>
      <c r="I97" s="360">
        <f t="shared" si="95"/>
        <v>12295</v>
      </c>
      <c r="J97" s="359">
        <f t="shared" si="98"/>
        <v>0</v>
      </c>
      <c r="K97" s="360">
        <f t="shared" si="96"/>
        <v>12295</v>
      </c>
      <c r="L97" s="359">
        <f t="shared" si="98"/>
        <v>0</v>
      </c>
      <c r="M97" s="360">
        <f t="shared" si="97"/>
        <v>12295</v>
      </c>
      <c r="N97" s="359">
        <f t="shared" si="98"/>
        <v>0</v>
      </c>
      <c r="O97" s="360">
        <f t="shared" si="78"/>
        <v>12295</v>
      </c>
      <c r="P97" s="359">
        <f t="shared" si="98"/>
        <v>-606.5</v>
      </c>
      <c r="Q97" s="360">
        <f t="shared" si="79"/>
        <v>11688.5</v>
      </c>
      <c r="R97" s="359">
        <f t="shared" si="98"/>
        <v>960.5</v>
      </c>
      <c r="S97" s="359">
        <f t="shared" si="98"/>
        <v>0</v>
      </c>
      <c r="T97" s="910" t="s">
        <v>350</v>
      </c>
      <c r="U97" s="899"/>
    </row>
    <row r="98" spans="1:21" s="869" customFormat="1" x14ac:dyDescent="0.2">
      <c r="A98" s="361" t="s">
        <v>288</v>
      </c>
      <c r="B98" s="355" t="s">
        <v>567</v>
      </c>
      <c r="C98" s="362">
        <v>8</v>
      </c>
      <c r="D98" s="362">
        <v>1</v>
      </c>
      <c r="E98" s="363" t="s">
        <v>358</v>
      </c>
      <c r="F98" s="835" t="s">
        <v>358</v>
      </c>
      <c r="G98" s="359">
        <f t="shared" si="98"/>
        <v>12295</v>
      </c>
      <c r="H98" s="359">
        <f t="shared" si="98"/>
        <v>0</v>
      </c>
      <c r="I98" s="360">
        <f t="shared" si="95"/>
        <v>12295</v>
      </c>
      <c r="J98" s="359">
        <f t="shared" si="98"/>
        <v>0</v>
      </c>
      <c r="K98" s="360">
        <f t="shared" si="96"/>
        <v>12295</v>
      </c>
      <c r="L98" s="359">
        <f t="shared" si="98"/>
        <v>0</v>
      </c>
      <c r="M98" s="360">
        <f t="shared" si="97"/>
        <v>12295</v>
      </c>
      <c r="N98" s="359">
        <f t="shared" si="98"/>
        <v>0</v>
      </c>
      <c r="O98" s="360">
        <f t="shared" si="78"/>
        <v>12295</v>
      </c>
      <c r="P98" s="359">
        <f t="shared" si="98"/>
        <v>-606.5</v>
      </c>
      <c r="Q98" s="360">
        <f t="shared" si="79"/>
        <v>11688.5</v>
      </c>
      <c r="R98" s="359">
        <f t="shared" si="98"/>
        <v>960.5</v>
      </c>
      <c r="S98" s="359">
        <f t="shared" si="98"/>
        <v>0</v>
      </c>
      <c r="T98" s="910" t="s">
        <v>350</v>
      </c>
      <c r="U98" s="899"/>
    </row>
    <row r="99" spans="1:21" s="869" customFormat="1" ht="13.5" customHeight="1" x14ac:dyDescent="0.2">
      <c r="A99" s="361" t="s">
        <v>585</v>
      </c>
      <c r="B99" s="355" t="s">
        <v>567</v>
      </c>
      <c r="C99" s="362">
        <v>8</v>
      </c>
      <c r="D99" s="362">
        <v>1</v>
      </c>
      <c r="E99" s="363">
        <v>5220000</v>
      </c>
      <c r="F99" s="835" t="s">
        <v>358</v>
      </c>
      <c r="G99" s="359">
        <f t="shared" si="98"/>
        <v>12295</v>
      </c>
      <c r="H99" s="359">
        <f t="shared" si="98"/>
        <v>0</v>
      </c>
      <c r="I99" s="360">
        <f t="shared" si="95"/>
        <v>12295</v>
      </c>
      <c r="J99" s="359">
        <f t="shared" si="98"/>
        <v>0</v>
      </c>
      <c r="K99" s="360">
        <f t="shared" si="96"/>
        <v>12295</v>
      </c>
      <c r="L99" s="359">
        <f t="shared" si="98"/>
        <v>0</v>
      </c>
      <c r="M99" s="360">
        <f t="shared" si="97"/>
        <v>12295</v>
      </c>
      <c r="N99" s="359">
        <f t="shared" si="98"/>
        <v>0</v>
      </c>
      <c r="O99" s="360">
        <f t="shared" si="78"/>
        <v>12295</v>
      </c>
      <c r="P99" s="359">
        <f t="shared" si="98"/>
        <v>-606.5</v>
      </c>
      <c r="Q99" s="360">
        <f t="shared" si="79"/>
        <v>11688.5</v>
      </c>
      <c r="R99" s="359">
        <f t="shared" si="98"/>
        <v>960.5</v>
      </c>
      <c r="S99" s="359">
        <f t="shared" si="98"/>
        <v>0</v>
      </c>
      <c r="T99" s="910" t="s">
        <v>350</v>
      </c>
      <c r="U99" s="899"/>
    </row>
    <row r="100" spans="1:21" s="869" customFormat="1" ht="23.25" customHeight="1" x14ac:dyDescent="0.2">
      <c r="A100" s="361" t="s">
        <v>601</v>
      </c>
      <c r="B100" s="355" t="s">
        <v>567</v>
      </c>
      <c r="C100" s="362">
        <v>8</v>
      </c>
      <c r="D100" s="362">
        <v>1</v>
      </c>
      <c r="E100" s="363">
        <v>5222800</v>
      </c>
      <c r="F100" s="835" t="s">
        <v>358</v>
      </c>
      <c r="G100" s="359">
        <f>G101+G104+G107</f>
        <v>12295</v>
      </c>
      <c r="H100" s="359">
        <f>H101+H104+H107</f>
        <v>0</v>
      </c>
      <c r="I100" s="360">
        <f t="shared" si="95"/>
        <v>12295</v>
      </c>
      <c r="J100" s="359">
        <f>J101+J104+J107</f>
        <v>0</v>
      </c>
      <c r="K100" s="360">
        <f t="shared" si="96"/>
        <v>12295</v>
      </c>
      <c r="L100" s="359">
        <f>L101+L104+L107</f>
        <v>0</v>
      </c>
      <c r="M100" s="360">
        <f t="shared" si="97"/>
        <v>12295</v>
      </c>
      <c r="N100" s="359">
        <f>N101+N104+N107</f>
        <v>0</v>
      </c>
      <c r="O100" s="360">
        <f t="shared" si="78"/>
        <v>12295</v>
      </c>
      <c r="P100" s="359">
        <f>P101+P104+P107</f>
        <v>-606.5</v>
      </c>
      <c r="Q100" s="360">
        <f t="shared" si="79"/>
        <v>11688.5</v>
      </c>
      <c r="R100" s="359">
        <f>R101+R104+R107</f>
        <v>960.5</v>
      </c>
      <c r="S100" s="359">
        <f>S101+S104+S107</f>
        <v>0</v>
      </c>
      <c r="T100" s="910" t="s">
        <v>350</v>
      </c>
      <c r="U100" s="899"/>
    </row>
    <row r="101" spans="1:21" s="869" customFormat="1" ht="13.5" customHeight="1" x14ac:dyDescent="0.2">
      <c r="A101" s="361" t="s">
        <v>603</v>
      </c>
      <c r="B101" s="355" t="s">
        <v>567</v>
      </c>
      <c r="C101" s="362">
        <v>8</v>
      </c>
      <c r="D101" s="362">
        <v>1</v>
      </c>
      <c r="E101" s="363">
        <v>5222806</v>
      </c>
      <c r="F101" s="835" t="s">
        <v>358</v>
      </c>
      <c r="G101" s="359">
        <f>G102</f>
        <v>790.5</v>
      </c>
      <c r="H101" s="359">
        <f>H102</f>
        <v>0</v>
      </c>
      <c r="I101" s="360">
        <f t="shared" si="95"/>
        <v>790.5</v>
      </c>
      <c r="J101" s="359">
        <f>J102</f>
        <v>0</v>
      </c>
      <c r="K101" s="360">
        <f t="shared" si="96"/>
        <v>790.5</v>
      </c>
      <c r="L101" s="359">
        <f>L102</f>
        <v>0</v>
      </c>
      <c r="M101" s="360">
        <f t="shared" si="97"/>
        <v>790.5</v>
      </c>
      <c r="N101" s="359">
        <f>N102</f>
        <v>0</v>
      </c>
      <c r="O101" s="360">
        <f t="shared" si="78"/>
        <v>790.5</v>
      </c>
      <c r="P101" s="359">
        <f>P102</f>
        <v>0</v>
      </c>
      <c r="Q101" s="360">
        <f t="shared" si="79"/>
        <v>790.5</v>
      </c>
      <c r="R101" s="359">
        <f t="shared" ref="R101:S102" si="99">R102</f>
        <v>960.5</v>
      </c>
      <c r="S101" s="359">
        <f t="shared" si="99"/>
        <v>0</v>
      </c>
      <c r="T101" s="910" t="s">
        <v>350</v>
      </c>
      <c r="U101" s="899"/>
    </row>
    <row r="102" spans="1:21" x14ac:dyDescent="0.2">
      <c r="A102" s="312" t="s">
        <v>582</v>
      </c>
      <c r="B102" s="299" t="s">
        <v>567</v>
      </c>
      <c r="C102" s="293">
        <v>8</v>
      </c>
      <c r="D102" s="293">
        <v>1</v>
      </c>
      <c r="E102" s="294">
        <v>5222806</v>
      </c>
      <c r="F102" s="836">
        <v>610</v>
      </c>
      <c r="G102" s="317">
        <f>G103</f>
        <v>790.5</v>
      </c>
      <c r="H102" s="317">
        <f>H103</f>
        <v>0</v>
      </c>
      <c r="I102" s="318">
        <f t="shared" si="95"/>
        <v>790.5</v>
      </c>
      <c r="J102" s="317">
        <f>J103</f>
        <v>0</v>
      </c>
      <c r="K102" s="318">
        <f t="shared" si="96"/>
        <v>790.5</v>
      </c>
      <c r="L102" s="317">
        <f>L103</f>
        <v>0</v>
      </c>
      <c r="M102" s="318">
        <f t="shared" si="97"/>
        <v>790.5</v>
      </c>
      <c r="N102" s="317">
        <f>N103</f>
        <v>0</v>
      </c>
      <c r="O102" s="318">
        <f t="shared" si="78"/>
        <v>790.5</v>
      </c>
      <c r="P102" s="317">
        <f>P103</f>
        <v>0</v>
      </c>
      <c r="Q102" s="318">
        <f t="shared" si="79"/>
        <v>790.5</v>
      </c>
      <c r="R102" s="317">
        <f t="shared" si="99"/>
        <v>960.5</v>
      </c>
      <c r="S102" s="317">
        <f t="shared" si="99"/>
        <v>0</v>
      </c>
      <c r="T102" s="911" t="s">
        <v>350</v>
      </c>
      <c r="U102" s="896"/>
    </row>
    <row r="103" spans="1:21" x14ac:dyDescent="0.2">
      <c r="A103" s="312" t="s">
        <v>584</v>
      </c>
      <c r="B103" s="299" t="s">
        <v>567</v>
      </c>
      <c r="C103" s="293">
        <v>8</v>
      </c>
      <c r="D103" s="293">
        <v>1</v>
      </c>
      <c r="E103" s="294">
        <v>5222806</v>
      </c>
      <c r="F103" s="836">
        <v>612</v>
      </c>
      <c r="G103" s="317">
        <v>790.5</v>
      </c>
      <c r="H103" s="317"/>
      <c r="I103" s="318">
        <f t="shared" si="95"/>
        <v>790.5</v>
      </c>
      <c r="J103" s="317"/>
      <c r="K103" s="318">
        <f t="shared" si="96"/>
        <v>790.5</v>
      </c>
      <c r="L103" s="317"/>
      <c r="M103" s="318">
        <f t="shared" si="97"/>
        <v>790.5</v>
      </c>
      <c r="N103" s="317"/>
      <c r="O103" s="318">
        <f t="shared" si="78"/>
        <v>790.5</v>
      </c>
      <c r="P103" s="317"/>
      <c r="Q103" s="318">
        <f t="shared" si="79"/>
        <v>790.5</v>
      </c>
      <c r="R103" s="317">
        <v>960.5</v>
      </c>
      <c r="S103" s="317"/>
      <c r="T103" s="911" t="s">
        <v>350</v>
      </c>
      <c r="U103" s="896"/>
    </row>
    <row r="104" spans="1:21" s="869" customFormat="1" hidden="1" x14ac:dyDescent="0.2">
      <c r="A104" s="361" t="s">
        <v>604</v>
      </c>
      <c r="B104" s="355" t="s">
        <v>567</v>
      </c>
      <c r="C104" s="362">
        <v>8</v>
      </c>
      <c r="D104" s="362">
        <v>1</v>
      </c>
      <c r="E104" s="363">
        <v>5222807</v>
      </c>
      <c r="F104" s="835" t="s">
        <v>358</v>
      </c>
      <c r="G104" s="359">
        <f>G105</f>
        <v>0</v>
      </c>
      <c r="H104" s="359"/>
      <c r="I104" s="360">
        <f t="shared" si="95"/>
        <v>0</v>
      </c>
      <c r="J104" s="359"/>
      <c r="K104" s="360">
        <f t="shared" si="96"/>
        <v>0</v>
      </c>
      <c r="L104" s="359"/>
      <c r="M104" s="360">
        <f t="shared" si="97"/>
        <v>0</v>
      </c>
      <c r="N104" s="359"/>
      <c r="O104" s="360">
        <f t="shared" si="78"/>
        <v>0</v>
      </c>
      <c r="P104" s="359"/>
      <c r="Q104" s="360">
        <f t="shared" si="79"/>
        <v>0</v>
      </c>
      <c r="R104" s="359">
        <f t="shared" ref="R104:R105" si="100">R105</f>
        <v>0</v>
      </c>
      <c r="S104" s="359">
        <f t="shared" ref="S104:S105" si="101">S105</f>
        <v>0</v>
      </c>
      <c r="T104" s="910" t="s">
        <v>350</v>
      </c>
      <c r="U104" s="899"/>
    </row>
    <row r="105" spans="1:21" hidden="1" x14ac:dyDescent="0.2">
      <c r="A105" s="312" t="s">
        <v>598</v>
      </c>
      <c r="B105" s="299" t="s">
        <v>567</v>
      </c>
      <c r="C105" s="293">
        <v>8</v>
      </c>
      <c r="D105" s="293">
        <v>1</v>
      </c>
      <c r="E105" s="294">
        <v>5222807</v>
      </c>
      <c r="F105" s="836">
        <v>620</v>
      </c>
      <c r="G105" s="317">
        <f>G106</f>
        <v>0</v>
      </c>
      <c r="H105" s="317"/>
      <c r="I105" s="360">
        <f t="shared" si="95"/>
        <v>0</v>
      </c>
      <c r="J105" s="317"/>
      <c r="K105" s="360">
        <f t="shared" si="96"/>
        <v>0</v>
      </c>
      <c r="L105" s="317"/>
      <c r="M105" s="360">
        <f t="shared" si="97"/>
        <v>0</v>
      </c>
      <c r="N105" s="317"/>
      <c r="O105" s="360">
        <f t="shared" si="78"/>
        <v>0</v>
      </c>
      <c r="P105" s="317"/>
      <c r="Q105" s="360">
        <f t="shared" si="79"/>
        <v>0</v>
      </c>
      <c r="R105" s="317">
        <f t="shared" si="100"/>
        <v>0</v>
      </c>
      <c r="S105" s="317">
        <f t="shared" si="101"/>
        <v>0</v>
      </c>
      <c r="T105" s="911" t="s">
        <v>350</v>
      </c>
      <c r="U105" s="896"/>
    </row>
    <row r="106" spans="1:21" hidden="1" x14ac:dyDescent="0.2">
      <c r="A106" s="312" t="s">
        <v>600</v>
      </c>
      <c r="B106" s="299" t="s">
        <v>567</v>
      </c>
      <c r="C106" s="293">
        <v>8</v>
      </c>
      <c r="D106" s="293">
        <v>1</v>
      </c>
      <c r="E106" s="294">
        <v>5222807</v>
      </c>
      <c r="F106" s="836">
        <v>622</v>
      </c>
      <c r="G106" s="317"/>
      <c r="H106" s="317"/>
      <c r="I106" s="360">
        <f t="shared" si="95"/>
        <v>0</v>
      </c>
      <c r="J106" s="317"/>
      <c r="K106" s="360">
        <f t="shared" si="96"/>
        <v>0</v>
      </c>
      <c r="L106" s="317"/>
      <c r="M106" s="360">
        <f t="shared" si="97"/>
        <v>0</v>
      </c>
      <c r="N106" s="317"/>
      <c r="O106" s="360">
        <f t="shared" si="78"/>
        <v>0</v>
      </c>
      <c r="P106" s="317"/>
      <c r="Q106" s="360">
        <f t="shared" si="79"/>
        <v>0</v>
      </c>
      <c r="R106" s="317"/>
      <c r="S106" s="317"/>
      <c r="T106" s="911" t="s">
        <v>350</v>
      </c>
      <c r="U106" s="896"/>
    </row>
    <row r="107" spans="1:21" s="869" customFormat="1" ht="25.5" x14ac:dyDescent="0.2">
      <c r="A107" s="913" t="s">
        <v>748</v>
      </c>
      <c r="B107" s="355" t="s">
        <v>567</v>
      </c>
      <c r="C107" s="362">
        <v>8</v>
      </c>
      <c r="D107" s="362">
        <v>1</v>
      </c>
      <c r="E107" s="363">
        <v>5222811</v>
      </c>
      <c r="F107" s="835"/>
      <c r="G107" s="359">
        <f>G108</f>
        <v>11504.5</v>
      </c>
      <c r="H107" s="359">
        <f>H108</f>
        <v>0</v>
      </c>
      <c r="I107" s="360">
        <f t="shared" ref="I107:I108" si="102">SUM(G107:H107)</f>
        <v>11504.5</v>
      </c>
      <c r="J107" s="359">
        <f>J108</f>
        <v>0</v>
      </c>
      <c r="K107" s="360">
        <f t="shared" ref="K107:K108" si="103">SUM(I107:J107)</f>
        <v>11504.5</v>
      </c>
      <c r="L107" s="359">
        <f>L108</f>
        <v>0</v>
      </c>
      <c r="M107" s="360">
        <f t="shared" ref="M107:M108" si="104">SUM(K107:L107)</f>
        <v>11504.5</v>
      </c>
      <c r="N107" s="359">
        <f>N108</f>
        <v>0</v>
      </c>
      <c r="O107" s="360">
        <f t="shared" si="78"/>
        <v>11504.5</v>
      </c>
      <c r="P107" s="359">
        <f>P108</f>
        <v>-606.5</v>
      </c>
      <c r="Q107" s="360">
        <f t="shared" si="79"/>
        <v>10898</v>
      </c>
      <c r="R107" s="359"/>
      <c r="S107" s="359"/>
      <c r="T107" s="910"/>
      <c r="U107" s="899"/>
    </row>
    <row r="108" spans="1:21" x14ac:dyDescent="0.2">
      <c r="A108" s="839" t="s">
        <v>588</v>
      </c>
      <c r="B108" s="299" t="s">
        <v>567</v>
      </c>
      <c r="C108" s="293">
        <v>8</v>
      </c>
      <c r="D108" s="293">
        <v>1</v>
      </c>
      <c r="E108" s="294">
        <v>5222811</v>
      </c>
      <c r="F108" s="836">
        <v>400</v>
      </c>
      <c r="G108" s="317">
        <f>G109</f>
        <v>11504.5</v>
      </c>
      <c r="H108" s="317">
        <f>H109</f>
        <v>0</v>
      </c>
      <c r="I108" s="318">
        <f t="shared" si="102"/>
        <v>11504.5</v>
      </c>
      <c r="J108" s="317">
        <f>J109</f>
        <v>0</v>
      </c>
      <c r="K108" s="318">
        <f t="shared" si="103"/>
        <v>11504.5</v>
      </c>
      <c r="L108" s="317">
        <f>L109</f>
        <v>0</v>
      </c>
      <c r="M108" s="318">
        <f t="shared" si="104"/>
        <v>11504.5</v>
      </c>
      <c r="N108" s="317">
        <f>N109</f>
        <v>0</v>
      </c>
      <c r="O108" s="318">
        <f t="shared" si="78"/>
        <v>11504.5</v>
      </c>
      <c r="P108" s="317">
        <f>P109</f>
        <v>-606.5</v>
      </c>
      <c r="Q108" s="318">
        <f t="shared" si="79"/>
        <v>10898</v>
      </c>
      <c r="R108" s="317"/>
      <c r="S108" s="317"/>
      <c r="T108" s="911"/>
      <c r="U108" s="896"/>
    </row>
    <row r="109" spans="1:21" ht="38.25" x14ac:dyDescent="0.2">
      <c r="A109" s="839" t="s">
        <v>589</v>
      </c>
      <c r="B109" s="299" t="s">
        <v>567</v>
      </c>
      <c r="C109" s="293">
        <v>8</v>
      </c>
      <c r="D109" s="293">
        <v>1</v>
      </c>
      <c r="E109" s="294">
        <v>5222811</v>
      </c>
      <c r="F109" s="836">
        <v>411</v>
      </c>
      <c r="G109" s="317">
        <v>11504.5</v>
      </c>
      <c r="H109" s="317"/>
      <c r="I109" s="318">
        <f>SUM(G109:H109)</f>
        <v>11504.5</v>
      </c>
      <c r="J109" s="317"/>
      <c r="K109" s="318">
        <f>SUM(I109:J109)</f>
        <v>11504.5</v>
      </c>
      <c r="L109" s="317"/>
      <c r="M109" s="318">
        <f>SUM(K109:L109)</f>
        <v>11504.5</v>
      </c>
      <c r="N109" s="317"/>
      <c r="O109" s="318">
        <f t="shared" si="78"/>
        <v>11504.5</v>
      </c>
      <c r="P109" s="317">
        <v>-606.5</v>
      </c>
      <c r="Q109" s="318">
        <f t="shared" si="79"/>
        <v>10898</v>
      </c>
      <c r="R109" s="317"/>
      <c r="S109" s="317"/>
      <c r="T109" s="911"/>
      <c r="U109" s="896"/>
    </row>
    <row r="110" spans="1:21" s="869" customFormat="1" ht="16.5" customHeight="1" x14ac:dyDescent="0.2">
      <c r="A110" s="361" t="s">
        <v>366</v>
      </c>
      <c r="B110" s="355" t="s">
        <v>567</v>
      </c>
      <c r="C110" s="362">
        <v>9</v>
      </c>
      <c r="D110" s="362" t="s">
        <v>358</v>
      </c>
      <c r="E110" s="363" t="s">
        <v>358</v>
      </c>
      <c r="F110" s="835" t="s">
        <v>358</v>
      </c>
      <c r="G110" s="359">
        <f t="shared" ref="G110:P114" si="105">G111</f>
        <v>15932.9</v>
      </c>
      <c r="H110" s="359">
        <f t="shared" si="105"/>
        <v>0</v>
      </c>
      <c r="I110" s="359">
        <f t="shared" si="105"/>
        <v>15932.9</v>
      </c>
      <c r="J110" s="359">
        <f t="shared" si="105"/>
        <v>0</v>
      </c>
      <c r="K110" s="359">
        <f t="shared" si="105"/>
        <v>15932.9</v>
      </c>
      <c r="L110" s="359">
        <f t="shared" si="105"/>
        <v>-1868.2</v>
      </c>
      <c r="M110" s="359">
        <f t="shared" si="105"/>
        <v>14064.699999999999</v>
      </c>
      <c r="N110" s="359">
        <f t="shared" si="105"/>
        <v>0</v>
      </c>
      <c r="O110" s="360">
        <f t="shared" si="78"/>
        <v>14064.699999999999</v>
      </c>
      <c r="P110" s="359">
        <f t="shared" si="105"/>
        <v>0</v>
      </c>
      <c r="Q110" s="360">
        <f t="shared" si="79"/>
        <v>14064.699999999999</v>
      </c>
      <c r="R110" s="359">
        <v>0</v>
      </c>
      <c r="S110" s="359">
        <v>0</v>
      </c>
      <c r="T110" s="910"/>
      <c r="U110" s="899"/>
    </row>
    <row r="111" spans="1:21" s="869" customFormat="1" ht="16.5" customHeight="1" x14ac:dyDescent="0.2">
      <c r="A111" s="361" t="s">
        <v>296</v>
      </c>
      <c r="B111" s="355" t="s">
        <v>567</v>
      </c>
      <c r="C111" s="362">
        <v>9</v>
      </c>
      <c r="D111" s="362">
        <v>9</v>
      </c>
      <c r="E111" s="363" t="s">
        <v>358</v>
      </c>
      <c r="F111" s="835" t="s">
        <v>358</v>
      </c>
      <c r="G111" s="359">
        <f>G112</f>
        <v>15932.9</v>
      </c>
      <c r="H111" s="359">
        <f t="shared" ref="H111:P111" si="106">H112</f>
        <v>0</v>
      </c>
      <c r="I111" s="359">
        <f t="shared" si="106"/>
        <v>15932.9</v>
      </c>
      <c r="J111" s="359">
        <f t="shared" si="106"/>
        <v>0</v>
      </c>
      <c r="K111" s="359">
        <f t="shared" si="106"/>
        <v>15932.9</v>
      </c>
      <c r="L111" s="359">
        <f t="shared" si="106"/>
        <v>-1868.2</v>
      </c>
      <c r="M111" s="359">
        <f t="shared" si="106"/>
        <v>14064.699999999999</v>
      </c>
      <c r="N111" s="359">
        <f t="shared" si="106"/>
        <v>0</v>
      </c>
      <c r="O111" s="360">
        <f t="shared" si="78"/>
        <v>14064.699999999999</v>
      </c>
      <c r="P111" s="359">
        <f t="shared" si="106"/>
        <v>0</v>
      </c>
      <c r="Q111" s="360">
        <f t="shared" si="79"/>
        <v>14064.699999999999</v>
      </c>
      <c r="R111" s="359">
        <v>0</v>
      </c>
      <c r="S111" s="359">
        <v>0</v>
      </c>
      <c r="T111" s="910"/>
      <c r="U111" s="899"/>
    </row>
    <row r="112" spans="1:21" ht="25.5" x14ac:dyDescent="0.2">
      <c r="A112" s="312" t="s">
        <v>610</v>
      </c>
      <c r="B112" s="299" t="s">
        <v>567</v>
      </c>
      <c r="C112" s="293">
        <v>9</v>
      </c>
      <c r="D112" s="293">
        <v>9</v>
      </c>
      <c r="E112" s="294">
        <v>5225800</v>
      </c>
      <c r="F112" s="836" t="s">
        <v>358</v>
      </c>
      <c r="G112" s="317">
        <f t="shared" si="105"/>
        <v>15932.9</v>
      </c>
      <c r="H112" s="317">
        <f t="shared" si="105"/>
        <v>0</v>
      </c>
      <c r="I112" s="317">
        <f t="shared" si="105"/>
        <v>15932.9</v>
      </c>
      <c r="J112" s="317">
        <f t="shared" si="105"/>
        <v>0</v>
      </c>
      <c r="K112" s="317">
        <f t="shared" si="105"/>
        <v>15932.9</v>
      </c>
      <c r="L112" s="317">
        <f t="shared" si="105"/>
        <v>-1868.2</v>
      </c>
      <c r="M112" s="317">
        <f t="shared" si="105"/>
        <v>14064.699999999999</v>
      </c>
      <c r="N112" s="317">
        <f t="shared" si="105"/>
        <v>0</v>
      </c>
      <c r="O112" s="318">
        <f t="shared" si="78"/>
        <v>14064.699999999999</v>
      </c>
      <c r="P112" s="317">
        <f t="shared" si="105"/>
        <v>0</v>
      </c>
      <c r="Q112" s="318">
        <f t="shared" si="79"/>
        <v>14064.699999999999</v>
      </c>
      <c r="R112" s="317">
        <v>0</v>
      </c>
      <c r="S112" s="317">
        <v>0</v>
      </c>
      <c r="T112" s="911"/>
      <c r="U112" s="896"/>
    </row>
    <row r="113" spans="1:21" ht="25.5" x14ac:dyDescent="0.2">
      <c r="A113" s="312" t="s">
        <v>611</v>
      </c>
      <c r="B113" s="299" t="s">
        <v>567</v>
      </c>
      <c r="C113" s="293">
        <v>9</v>
      </c>
      <c r="D113" s="293">
        <v>9</v>
      </c>
      <c r="E113" s="294">
        <v>5225804</v>
      </c>
      <c r="F113" s="836" t="s">
        <v>358</v>
      </c>
      <c r="G113" s="317">
        <f t="shared" si="105"/>
        <v>15932.9</v>
      </c>
      <c r="H113" s="317">
        <f t="shared" si="105"/>
        <v>0</v>
      </c>
      <c r="I113" s="317">
        <f t="shared" si="105"/>
        <v>15932.9</v>
      </c>
      <c r="J113" s="317">
        <f t="shared" si="105"/>
        <v>0</v>
      </c>
      <c r="K113" s="317">
        <f t="shared" si="105"/>
        <v>15932.9</v>
      </c>
      <c r="L113" s="317">
        <f t="shared" si="105"/>
        <v>-1868.2</v>
      </c>
      <c r="M113" s="317">
        <f t="shared" si="105"/>
        <v>14064.699999999999</v>
      </c>
      <c r="N113" s="317">
        <f t="shared" si="105"/>
        <v>0</v>
      </c>
      <c r="O113" s="318">
        <f t="shared" si="78"/>
        <v>14064.699999999999</v>
      </c>
      <c r="P113" s="317">
        <f t="shared" si="105"/>
        <v>0</v>
      </c>
      <c r="Q113" s="318">
        <f t="shared" si="79"/>
        <v>14064.699999999999</v>
      </c>
      <c r="R113" s="317">
        <v>0</v>
      </c>
      <c r="S113" s="317">
        <v>0</v>
      </c>
      <c r="T113" s="911"/>
      <c r="U113" s="896"/>
    </row>
    <row r="114" spans="1:21" x14ac:dyDescent="0.2">
      <c r="A114" s="839" t="s">
        <v>588</v>
      </c>
      <c r="B114" s="299" t="s">
        <v>567</v>
      </c>
      <c r="C114" s="293">
        <v>9</v>
      </c>
      <c r="D114" s="293">
        <v>9</v>
      </c>
      <c r="E114" s="294">
        <v>5225804</v>
      </c>
      <c r="F114" s="836">
        <v>400</v>
      </c>
      <c r="G114" s="317">
        <f t="shared" si="105"/>
        <v>15932.9</v>
      </c>
      <c r="H114" s="317">
        <f t="shared" si="105"/>
        <v>0</v>
      </c>
      <c r="I114" s="317">
        <f t="shared" si="105"/>
        <v>15932.9</v>
      </c>
      <c r="J114" s="317">
        <f t="shared" si="105"/>
        <v>0</v>
      </c>
      <c r="K114" s="317">
        <f t="shared" si="105"/>
        <v>15932.9</v>
      </c>
      <c r="L114" s="317">
        <f t="shared" si="105"/>
        <v>-1868.2</v>
      </c>
      <c r="M114" s="317">
        <f t="shared" si="105"/>
        <v>14064.699999999999</v>
      </c>
      <c r="N114" s="317">
        <f t="shared" si="105"/>
        <v>0</v>
      </c>
      <c r="O114" s="318">
        <f t="shared" si="78"/>
        <v>14064.699999999999</v>
      </c>
      <c r="P114" s="317">
        <f t="shared" si="105"/>
        <v>0</v>
      </c>
      <c r="Q114" s="318">
        <f t="shared" si="79"/>
        <v>14064.699999999999</v>
      </c>
      <c r="R114" s="317">
        <v>0</v>
      </c>
      <c r="S114" s="317">
        <v>0</v>
      </c>
      <c r="T114" s="911"/>
      <c r="U114" s="896"/>
    </row>
    <row r="115" spans="1:21" ht="38.25" x14ac:dyDescent="0.2">
      <c r="A115" s="839" t="s">
        <v>589</v>
      </c>
      <c r="B115" s="299" t="s">
        <v>567</v>
      </c>
      <c r="C115" s="293">
        <v>9</v>
      </c>
      <c r="D115" s="293">
        <v>9</v>
      </c>
      <c r="E115" s="294">
        <v>5225804</v>
      </c>
      <c r="F115" s="836">
        <v>411</v>
      </c>
      <c r="G115" s="317">
        <v>15932.9</v>
      </c>
      <c r="H115" s="317"/>
      <c r="I115" s="318">
        <f>SUM(G115:H115)</f>
        <v>15932.9</v>
      </c>
      <c r="J115" s="317"/>
      <c r="K115" s="318">
        <f>SUM(I115:J115)</f>
        <v>15932.9</v>
      </c>
      <c r="L115" s="317">
        <v>-1868.2</v>
      </c>
      <c r="M115" s="318">
        <f>SUM(K115:L115)</f>
        <v>14064.699999999999</v>
      </c>
      <c r="N115" s="317"/>
      <c r="O115" s="318">
        <f t="shared" si="78"/>
        <v>14064.699999999999</v>
      </c>
      <c r="P115" s="317"/>
      <c r="Q115" s="318">
        <f t="shared" si="79"/>
        <v>14064.699999999999</v>
      </c>
      <c r="R115" s="317">
        <v>0</v>
      </c>
      <c r="S115" s="317">
        <v>0</v>
      </c>
      <c r="T115" s="911"/>
      <c r="U115" s="995"/>
    </row>
    <row r="116" spans="1:21" s="869" customFormat="1" x14ac:dyDescent="0.2">
      <c r="A116" s="361" t="s">
        <v>370</v>
      </c>
      <c r="B116" s="355" t="s">
        <v>567</v>
      </c>
      <c r="C116" s="362">
        <v>11</v>
      </c>
      <c r="D116" s="362" t="s">
        <v>358</v>
      </c>
      <c r="E116" s="363" t="s">
        <v>358</v>
      </c>
      <c r="F116" s="835" t="s">
        <v>358</v>
      </c>
      <c r="G116" s="359">
        <f t="shared" ref="G116:S120" si="107">G117</f>
        <v>221853.7</v>
      </c>
      <c r="H116" s="359">
        <f t="shared" si="107"/>
        <v>-12000</v>
      </c>
      <c r="I116" s="360">
        <f t="shared" si="95"/>
        <v>209853.7</v>
      </c>
      <c r="J116" s="359">
        <f t="shared" si="107"/>
        <v>0</v>
      </c>
      <c r="K116" s="360">
        <f t="shared" ref="K116" si="108">I116+J116</f>
        <v>209853.7</v>
      </c>
      <c r="L116" s="359">
        <f t="shared" si="107"/>
        <v>-21222</v>
      </c>
      <c r="M116" s="360">
        <f t="shared" ref="M116" si="109">K116+L116</f>
        <v>188631.7</v>
      </c>
      <c r="N116" s="359">
        <f t="shared" si="107"/>
        <v>0</v>
      </c>
      <c r="O116" s="360">
        <f t="shared" si="78"/>
        <v>188631.7</v>
      </c>
      <c r="P116" s="359">
        <f t="shared" si="107"/>
        <v>0</v>
      </c>
      <c r="Q116" s="360">
        <f t="shared" si="79"/>
        <v>188631.7</v>
      </c>
      <c r="R116" s="359">
        <f t="shared" si="107"/>
        <v>78136</v>
      </c>
      <c r="S116" s="359">
        <f t="shared" si="107"/>
        <v>0</v>
      </c>
      <c r="T116" s="910" t="s">
        <v>350</v>
      </c>
      <c r="U116" s="899"/>
    </row>
    <row r="117" spans="1:21" s="869" customFormat="1" x14ac:dyDescent="0.2">
      <c r="A117" s="361" t="s">
        <v>318</v>
      </c>
      <c r="B117" s="355" t="s">
        <v>567</v>
      </c>
      <c r="C117" s="362">
        <v>11</v>
      </c>
      <c r="D117" s="362">
        <v>2</v>
      </c>
      <c r="E117" s="363" t="s">
        <v>358</v>
      </c>
      <c r="F117" s="835" t="s">
        <v>358</v>
      </c>
      <c r="G117" s="359">
        <f t="shared" si="107"/>
        <v>221853.7</v>
      </c>
      <c r="H117" s="359">
        <f t="shared" si="107"/>
        <v>-12000</v>
      </c>
      <c r="I117" s="360">
        <f t="shared" ref="I117" si="110">SUM(G117:H117)</f>
        <v>209853.7</v>
      </c>
      <c r="J117" s="359">
        <f t="shared" si="107"/>
        <v>0</v>
      </c>
      <c r="K117" s="360">
        <f t="shared" ref="K117" si="111">SUM(I117:J117)</f>
        <v>209853.7</v>
      </c>
      <c r="L117" s="359">
        <f t="shared" si="107"/>
        <v>-21222</v>
      </c>
      <c r="M117" s="360">
        <f t="shared" ref="M117" si="112">SUM(K117:L117)</f>
        <v>188631.7</v>
      </c>
      <c r="N117" s="359">
        <f t="shared" si="107"/>
        <v>0</v>
      </c>
      <c r="O117" s="360">
        <f t="shared" si="78"/>
        <v>188631.7</v>
      </c>
      <c r="P117" s="359">
        <f t="shared" si="107"/>
        <v>0</v>
      </c>
      <c r="Q117" s="360">
        <f t="shared" si="79"/>
        <v>188631.7</v>
      </c>
      <c r="R117" s="359">
        <f t="shared" si="107"/>
        <v>78136</v>
      </c>
      <c r="S117" s="359">
        <f t="shared" si="107"/>
        <v>0</v>
      </c>
      <c r="T117" s="910" t="s">
        <v>350</v>
      </c>
      <c r="U117" s="899"/>
    </row>
    <row r="118" spans="1:21" x14ac:dyDescent="0.2">
      <c r="A118" s="312" t="s">
        <v>585</v>
      </c>
      <c r="B118" s="299" t="s">
        <v>567</v>
      </c>
      <c r="C118" s="293">
        <v>11</v>
      </c>
      <c r="D118" s="293">
        <v>2</v>
      </c>
      <c r="E118" s="294">
        <v>5220000</v>
      </c>
      <c r="F118" s="836" t="s">
        <v>358</v>
      </c>
      <c r="G118" s="317">
        <f t="shared" si="107"/>
        <v>221853.7</v>
      </c>
      <c r="H118" s="317">
        <f t="shared" si="107"/>
        <v>-12000</v>
      </c>
      <c r="I118" s="317">
        <f t="shared" si="107"/>
        <v>209853.7</v>
      </c>
      <c r="J118" s="317">
        <f t="shared" si="107"/>
        <v>0</v>
      </c>
      <c r="K118" s="317">
        <f t="shared" si="107"/>
        <v>209853.7</v>
      </c>
      <c r="L118" s="317">
        <f t="shared" si="107"/>
        <v>-21222</v>
      </c>
      <c r="M118" s="317">
        <f t="shared" si="107"/>
        <v>188631.7</v>
      </c>
      <c r="N118" s="317">
        <f t="shared" si="107"/>
        <v>0</v>
      </c>
      <c r="O118" s="318">
        <f t="shared" si="78"/>
        <v>188631.7</v>
      </c>
      <c r="P118" s="317">
        <f t="shared" si="107"/>
        <v>0</v>
      </c>
      <c r="Q118" s="318">
        <f t="shared" si="79"/>
        <v>188631.7</v>
      </c>
      <c r="R118" s="317">
        <f t="shared" si="107"/>
        <v>78136</v>
      </c>
      <c r="S118" s="317">
        <f t="shared" si="107"/>
        <v>0</v>
      </c>
      <c r="T118" s="911" t="s">
        <v>350</v>
      </c>
      <c r="U118" s="896"/>
    </row>
    <row r="119" spans="1:21" ht="36.75" customHeight="1" x14ac:dyDescent="0.2">
      <c r="A119" s="312" t="s">
        <v>628</v>
      </c>
      <c r="B119" s="299" t="s">
        <v>567</v>
      </c>
      <c r="C119" s="293">
        <v>11</v>
      </c>
      <c r="D119" s="293">
        <v>2</v>
      </c>
      <c r="E119" s="294">
        <v>5223500</v>
      </c>
      <c r="F119" s="836" t="s">
        <v>358</v>
      </c>
      <c r="G119" s="317">
        <f t="shared" si="107"/>
        <v>221853.7</v>
      </c>
      <c r="H119" s="317">
        <f t="shared" si="107"/>
        <v>-12000</v>
      </c>
      <c r="I119" s="317">
        <f t="shared" si="107"/>
        <v>209853.7</v>
      </c>
      <c r="J119" s="317">
        <f t="shared" si="107"/>
        <v>0</v>
      </c>
      <c r="K119" s="317">
        <f t="shared" si="107"/>
        <v>209853.7</v>
      </c>
      <c r="L119" s="317">
        <f t="shared" si="107"/>
        <v>-21222</v>
      </c>
      <c r="M119" s="317">
        <f t="shared" si="107"/>
        <v>188631.7</v>
      </c>
      <c r="N119" s="317">
        <f t="shared" si="107"/>
        <v>0</v>
      </c>
      <c r="O119" s="318">
        <f t="shared" si="78"/>
        <v>188631.7</v>
      </c>
      <c r="P119" s="317">
        <f t="shared" si="107"/>
        <v>0</v>
      </c>
      <c r="Q119" s="318">
        <f t="shared" si="79"/>
        <v>188631.7</v>
      </c>
      <c r="R119" s="317">
        <f t="shared" si="107"/>
        <v>78136</v>
      </c>
      <c r="S119" s="317">
        <f t="shared" si="107"/>
        <v>0</v>
      </c>
      <c r="T119" s="911" t="s">
        <v>350</v>
      </c>
      <c r="U119" s="896"/>
    </row>
    <row r="120" spans="1:21" ht="15.75" customHeight="1" x14ac:dyDescent="0.2">
      <c r="A120" s="839" t="s">
        <v>588</v>
      </c>
      <c r="B120" s="299" t="s">
        <v>567</v>
      </c>
      <c r="C120" s="293">
        <v>11</v>
      </c>
      <c r="D120" s="293">
        <v>2</v>
      </c>
      <c r="E120" s="294">
        <v>5223500</v>
      </c>
      <c r="F120" s="836">
        <v>400</v>
      </c>
      <c r="G120" s="317">
        <f t="shared" si="107"/>
        <v>221853.7</v>
      </c>
      <c r="H120" s="317">
        <f t="shared" si="107"/>
        <v>-12000</v>
      </c>
      <c r="I120" s="317">
        <f t="shared" si="107"/>
        <v>209853.7</v>
      </c>
      <c r="J120" s="317">
        <f t="shared" si="107"/>
        <v>0</v>
      </c>
      <c r="K120" s="317">
        <f t="shared" si="107"/>
        <v>209853.7</v>
      </c>
      <c r="L120" s="317">
        <f t="shared" si="107"/>
        <v>-21222</v>
      </c>
      <c r="M120" s="317">
        <f t="shared" si="107"/>
        <v>188631.7</v>
      </c>
      <c r="N120" s="317">
        <f t="shared" si="107"/>
        <v>0</v>
      </c>
      <c r="O120" s="318">
        <f t="shared" si="78"/>
        <v>188631.7</v>
      </c>
      <c r="P120" s="317">
        <f t="shared" si="107"/>
        <v>0</v>
      </c>
      <c r="Q120" s="318">
        <f t="shared" si="79"/>
        <v>188631.7</v>
      </c>
      <c r="R120" s="317">
        <f t="shared" si="107"/>
        <v>78136</v>
      </c>
      <c r="S120" s="317">
        <f t="shared" si="107"/>
        <v>0</v>
      </c>
      <c r="T120" s="911" t="s">
        <v>350</v>
      </c>
      <c r="U120" s="896"/>
    </row>
    <row r="121" spans="1:21" ht="42.75" customHeight="1" x14ac:dyDescent="0.2">
      <c r="A121" s="839" t="s">
        <v>589</v>
      </c>
      <c r="B121" s="299" t="s">
        <v>567</v>
      </c>
      <c r="C121" s="293">
        <v>11</v>
      </c>
      <c r="D121" s="293">
        <v>2</v>
      </c>
      <c r="E121" s="294">
        <v>5223500</v>
      </c>
      <c r="F121" s="836">
        <v>411</v>
      </c>
      <c r="G121" s="317">
        <v>221853.7</v>
      </c>
      <c r="H121" s="317">
        <v>-12000</v>
      </c>
      <c r="I121" s="318">
        <f>SUM(G121:H121)</f>
        <v>209853.7</v>
      </c>
      <c r="J121" s="317"/>
      <c r="K121" s="318">
        <f>SUM(I121:J121)</f>
        <v>209853.7</v>
      </c>
      <c r="L121" s="317">
        <v>-21222</v>
      </c>
      <c r="M121" s="318">
        <f>SUM(K121:L121)</f>
        <v>188631.7</v>
      </c>
      <c r="N121" s="317"/>
      <c r="O121" s="318">
        <f t="shared" si="78"/>
        <v>188631.7</v>
      </c>
      <c r="P121" s="317"/>
      <c r="Q121" s="318">
        <f t="shared" si="79"/>
        <v>188631.7</v>
      </c>
      <c r="R121" s="317">
        <v>78136</v>
      </c>
      <c r="S121" s="317">
        <v>0</v>
      </c>
      <c r="T121" s="911" t="s">
        <v>350</v>
      </c>
      <c r="U121" s="896"/>
    </row>
    <row r="122" spans="1:21" s="869" customFormat="1" x14ac:dyDescent="0.2">
      <c r="A122" s="361" t="s">
        <v>83</v>
      </c>
      <c r="B122" s="355" t="s">
        <v>631</v>
      </c>
      <c r="C122" s="362"/>
      <c r="D122" s="362"/>
      <c r="E122" s="363"/>
      <c r="F122" s="835"/>
      <c r="G122" s="359">
        <f>SUM(G127+G132+G123+G161+G167+G144)</f>
        <v>405546.4</v>
      </c>
      <c r="H122" s="359">
        <f>SUM(H127+H132+H123+H161+H167)</f>
        <v>275800</v>
      </c>
      <c r="I122" s="360">
        <f>G122+H122</f>
        <v>681346.4</v>
      </c>
      <c r="J122" s="359">
        <f>SUM(J127+J132+J123+J161+J167)</f>
        <v>24712.1</v>
      </c>
      <c r="K122" s="360">
        <f>SUM(K123+K127+K132+K161+K167)</f>
        <v>706058.5</v>
      </c>
      <c r="L122" s="359">
        <f>SUM(L127+L132+L123+L161+L167)</f>
        <v>24981.000000000004</v>
      </c>
      <c r="M122" s="360">
        <f>K122+L122</f>
        <v>731039.5</v>
      </c>
      <c r="N122" s="359">
        <f>SUM(N127+N132+N123+N161+N167)</f>
        <v>0</v>
      </c>
      <c r="O122" s="360">
        <f t="shared" si="78"/>
        <v>731039.5</v>
      </c>
      <c r="P122" s="359">
        <f>SUM(P127+P132+P123+P161+P167)</f>
        <v>0</v>
      </c>
      <c r="Q122" s="360">
        <f t="shared" si="79"/>
        <v>731039.5</v>
      </c>
      <c r="R122" s="359">
        <f>SUM(R127+R132+R123+R161+R167)</f>
        <v>12872</v>
      </c>
      <c r="S122" s="359">
        <f>SUM(S127+S132+S123+S161+S167)</f>
        <v>24815.5</v>
      </c>
      <c r="T122" s="910"/>
      <c r="U122" s="899"/>
    </row>
    <row r="123" spans="1:21" s="869" customFormat="1" ht="25.5" x14ac:dyDescent="0.2">
      <c r="A123" s="309" t="s">
        <v>359</v>
      </c>
      <c r="B123" s="355" t="s">
        <v>631</v>
      </c>
      <c r="C123" s="362">
        <v>3</v>
      </c>
      <c r="D123" s="362"/>
      <c r="E123" s="363"/>
      <c r="F123" s="835"/>
      <c r="G123" s="359">
        <f t="shared" ref="G123:P125" si="113">G124</f>
        <v>11592</v>
      </c>
      <c r="H123" s="359">
        <f t="shared" si="113"/>
        <v>0</v>
      </c>
      <c r="I123" s="360">
        <f t="shared" si="95"/>
        <v>11592</v>
      </c>
      <c r="J123" s="359">
        <f t="shared" si="113"/>
        <v>0</v>
      </c>
      <c r="K123" s="360">
        <f t="shared" ref="K123:K131" si="114">I123+J123</f>
        <v>11592</v>
      </c>
      <c r="L123" s="359">
        <f t="shared" si="113"/>
        <v>0</v>
      </c>
      <c r="M123" s="360">
        <f t="shared" ref="M123:M132" si="115">K123+L123</f>
        <v>11592</v>
      </c>
      <c r="N123" s="359">
        <f t="shared" si="113"/>
        <v>0</v>
      </c>
      <c r="O123" s="360">
        <f t="shared" si="78"/>
        <v>11592</v>
      </c>
      <c r="P123" s="359">
        <f t="shared" si="113"/>
        <v>0</v>
      </c>
      <c r="Q123" s="360">
        <f t="shared" si="79"/>
        <v>11592</v>
      </c>
      <c r="R123" s="360">
        <f t="shared" ref="R123" si="116">H123+I123</f>
        <v>11592</v>
      </c>
      <c r="S123" s="360">
        <f t="shared" ref="S123" si="117">I123+R123</f>
        <v>23184</v>
      </c>
      <c r="T123" s="910"/>
      <c r="U123" s="899"/>
    </row>
    <row r="124" spans="1:21" s="869" customFormat="1" ht="55.5" customHeight="1" x14ac:dyDescent="0.2">
      <c r="A124" s="968" t="s">
        <v>1295</v>
      </c>
      <c r="B124" s="355" t="s">
        <v>631</v>
      </c>
      <c r="C124" s="362">
        <v>3</v>
      </c>
      <c r="D124" s="362">
        <v>9</v>
      </c>
      <c r="E124" s="363"/>
      <c r="F124" s="835"/>
      <c r="G124" s="359">
        <f t="shared" si="113"/>
        <v>11592</v>
      </c>
      <c r="H124" s="359">
        <f t="shared" si="113"/>
        <v>0</v>
      </c>
      <c r="I124" s="360">
        <f t="shared" si="95"/>
        <v>11592</v>
      </c>
      <c r="J124" s="359">
        <f t="shared" si="113"/>
        <v>0</v>
      </c>
      <c r="K124" s="360">
        <f t="shared" si="114"/>
        <v>11592</v>
      </c>
      <c r="L124" s="359">
        <f t="shared" si="113"/>
        <v>0</v>
      </c>
      <c r="M124" s="360">
        <f t="shared" si="115"/>
        <v>11592</v>
      </c>
      <c r="N124" s="359">
        <f t="shared" si="113"/>
        <v>0</v>
      </c>
      <c r="O124" s="360">
        <f t="shared" si="78"/>
        <v>11592</v>
      </c>
      <c r="P124" s="359">
        <f t="shared" si="113"/>
        <v>0</v>
      </c>
      <c r="Q124" s="360">
        <f t="shared" si="79"/>
        <v>11592</v>
      </c>
      <c r="R124" s="360">
        <f t="shared" ref="R124:R125" si="118">H124+I124</f>
        <v>11592</v>
      </c>
      <c r="S124" s="360">
        <f t="shared" ref="S124:S125" si="119">I124+R124</f>
        <v>23184</v>
      </c>
      <c r="T124" s="910"/>
      <c r="U124" s="899"/>
    </row>
    <row r="125" spans="1:21" x14ac:dyDescent="0.2">
      <c r="A125" s="312" t="s">
        <v>725</v>
      </c>
      <c r="B125" s="299" t="s">
        <v>631</v>
      </c>
      <c r="C125" s="293">
        <v>3</v>
      </c>
      <c r="D125" s="293">
        <v>9</v>
      </c>
      <c r="E125" s="294">
        <v>5227601</v>
      </c>
      <c r="F125" s="836">
        <v>240</v>
      </c>
      <c r="G125" s="317">
        <f t="shared" si="113"/>
        <v>11592</v>
      </c>
      <c r="H125" s="317">
        <f t="shared" si="113"/>
        <v>0</v>
      </c>
      <c r="I125" s="360">
        <f t="shared" si="95"/>
        <v>11592</v>
      </c>
      <c r="J125" s="317">
        <f t="shared" si="113"/>
        <v>0</v>
      </c>
      <c r="K125" s="360">
        <f t="shared" si="114"/>
        <v>11592</v>
      </c>
      <c r="L125" s="317">
        <f t="shared" si="113"/>
        <v>0</v>
      </c>
      <c r="M125" s="360">
        <f t="shared" si="115"/>
        <v>11592</v>
      </c>
      <c r="N125" s="317">
        <f t="shared" si="113"/>
        <v>0</v>
      </c>
      <c r="O125" s="360">
        <f t="shared" si="78"/>
        <v>11592</v>
      </c>
      <c r="P125" s="317">
        <f t="shared" si="113"/>
        <v>0</v>
      </c>
      <c r="Q125" s="360">
        <f t="shared" si="79"/>
        <v>11592</v>
      </c>
      <c r="R125" s="360">
        <f t="shared" si="118"/>
        <v>11592</v>
      </c>
      <c r="S125" s="360">
        <f t="shared" si="119"/>
        <v>23184</v>
      </c>
      <c r="T125" s="911"/>
      <c r="U125" s="896"/>
    </row>
    <row r="126" spans="1:21" ht="25.5" x14ac:dyDescent="0.2">
      <c r="A126" s="312" t="s">
        <v>804</v>
      </c>
      <c r="B126" s="299" t="s">
        <v>631</v>
      </c>
      <c r="C126" s="293">
        <v>3</v>
      </c>
      <c r="D126" s="293">
        <v>9</v>
      </c>
      <c r="E126" s="294">
        <v>5227601</v>
      </c>
      <c r="F126" s="836">
        <v>244</v>
      </c>
      <c r="G126" s="317">
        <v>11592</v>
      </c>
      <c r="H126" s="317"/>
      <c r="I126" s="360">
        <f t="shared" si="95"/>
        <v>11592</v>
      </c>
      <c r="J126" s="317"/>
      <c r="K126" s="360">
        <f t="shared" si="114"/>
        <v>11592</v>
      </c>
      <c r="L126" s="317"/>
      <c r="M126" s="318">
        <f t="shared" si="115"/>
        <v>11592</v>
      </c>
      <c r="N126" s="317"/>
      <c r="O126" s="318">
        <f t="shared" si="78"/>
        <v>11592</v>
      </c>
      <c r="P126" s="317"/>
      <c r="Q126" s="318">
        <f t="shared" si="79"/>
        <v>11592</v>
      </c>
      <c r="R126" s="317">
        <v>2280.5</v>
      </c>
      <c r="S126" s="317"/>
      <c r="T126" s="911"/>
      <c r="U126" s="896"/>
    </row>
    <row r="127" spans="1:21" hidden="1" x14ac:dyDescent="0.2">
      <c r="A127" s="361" t="s">
        <v>360</v>
      </c>
      <c r="B127" s="355" t="s">
        <v>631</v>
      </c>
      <c r="C127" s="362">
        <v>4</v>
      </c>
      <c r="D127" s="362"/>
      <c r="E127" s="363"/>
      <c r="F127" s="835"/>
      <c r="G127" s="359">
        <f t="shared" ref="G127:P130" si="120">SUM(G128)</f>
        <v>0</v>
      </c>
      <c r="H127" s="359">
        <f t="shared" si="120"/>
        <v>0</v>
      </c>
      <c r="I127" s="360">
        <f t="shared" si="95"/>
        <v>0</v>
      </c>
      <c r="J127" s="359">
        <f t="shared" si="120"/>
        <v>0</v>
      </c>
      <c r="K127" s="360">
        <f t="shared" si="114"/>
        <v>0</v>
      </c>
      <c r="L127" s="359">
        <f t="shared" si="120"/>
        <v>0</v>
      </c>
      <c r="M127" s="360">
        <f t="shared" si="115"/>
        <v>0</v>
      </c>
      <c r="N127" s="359">
        <f t="shared" si="120"/>
        <v>0</v>
      </c>
      <c r="O127" s="360">
        <f t="shared" si="78"/>
        <v>0</v>
      </c>
      <c r="P127" s="359">
        <f t="shared" si="120"/>
        <v>0</v>
      </c>
      <c r="Q127" s="360">
        <f t="shared" si="79"/>
        <v>0</v>
      </c>
      <c r="R127" s="359">
        <f t="shared" ref="R127:S130" si="121">SUM(R128)</f>
        <v>0</v>
      </c>
      <c r="S127" s="359">
        <f t="shared" si="121"/>
        <v>0</v>
      </c>
      <c r="T127" s="911"/>
      <c r="U127" s="896"/>
    </row>
    <row r="128" spans="1:21" ht="16.5" hidden="1" customHeight="1" x14ac:dyDescent="0.2">
      <c r="A128" s="361" t="s">
        <v>807</v>
      </c>
      <c r="B128" s="355" t="s">
        <v>631</v>
      </c>
      <c r="C128" s="362">
        <v>4</v>
      </c>
      <c r="D128" s="362">
        <v>12</v>
      </c>
      <c r="E128" s="363"/>
      <c r="F128" s="835"/>
      <c r="G128" s="359">
        <f t="shared" si="120"/>
        <v>0</v>
      </c>
      <c r="H128" s="359">
        <f t="shared" si="120"/>
        <v>0</v>
      </c>
      <c r="I128" s="360">
        <f t="shared" si="95"/>
        <v>0</v>
      </c>
      <c r="J128" s="359">
        <f t="shared" si="120"/>
        <v>0</v>
      </c>
      <c r="K128" s="360">
        <f t="shared" si="114"/>
        <v>0</v>
      </c>
      <c r="L128" s="359">
        <f t="shared" si="120"/>
        <v>0</v>
      </c>
      <c r="M128" s="360">
        <f t="shared" si="115"/>
        <v>0</v>
      </c>
      <c r="N128" s="359">
        <f t="shared" si="120"/>
        <v>0</v>
      </c>
      <c r="O128" s="360">
        <f t="shared" si="78"/>
        <v>0</v>
      </c>
      <c r="P128" s="359">
        <f t="shared" si="120"/>
        <v>0</v>
      </c>
      <c r="Q128" s="360">
        <f t="shared" si="79"/>
        <v>0</v>
      </c>
      <c r="R128" s="359">
        <f t="shared" si="121"/>
        <v>0</v>
      </c>
      <c r="S128" s="359">
        <f t="shared" si="121"/>
        <v>0</v>
      </c>
      <c r="T128" s="911"/>
      <c r="U128" s="896"/>
    </row>
    <row r="129" spans="1:21" ht="38.25" hidden="1" customHeight="1" x14ac:dyDescent="0.2">
      <c r="A129" s="312" t="s">
        <v>1224</v>
      </c>
      <c r="B129" s="299" t="s">
        <v>631</v>
      </c>
      <c r="C129" s="293">
        <v>4</v>
      </c>
      <c r="D129" s="293">
        <v>12</v>
      </c>
      <c r="E129" s="294">
        <v>5226300</v>
      </c>
      <c r="F129" s="836"/>
      <c r="G129" s="317">
        <f t="shared" si="120"/>
        <v>0</v>
      </c>
      <c r="H129" s="317">
        <f t="shared" si="120"/>
        <v>0</v>
      </c>
      <c r="I129" s="360">
        <f t="shared" si="95"/>
        <v>0</v>
      </c>
      <c r="J129" s="317">
        <f t="shared" si="120"/>
        <v>0</v>
      </c>
      <c r="K129" s="360">
        <f t="shared" si="114"/>
        <v>0</v>
      </c>
      <c r="L129" s="317">
        <f t="shared" si="120"/>
        <v>0</v>
      </c>
      <c r="M129" s="360">
        <f t="shared" si="115"/>
        <v>0</v>
      </c>
      <c r="N129" s="317">
        <f t="shared" si="120"/>
        <v>0</v>
      </c>
      <c r="O129" s="360">
        <f t="shared" si="78"/>
        <v>0</v>
      </c>
      <c r="P129" s="317">
        <f t="shared" si="120"/>
        <v>0</v>
      </c>
      <c r="Q129" s="360">
        <f t="shared" si="79"/>
        <v>0</v>
      </c>
      <c r="R129" s="317">
        <f t="shared" si="121"/>
        <v>0</v>
      </c>
      <c r="S129" s="317">
        <f t="shared" si="121"/>
        <v>0</v>
      </c>
      <c r="T129" s="911"/>
      <c r="U129" s="896"/>
    </row>
    <row r="130" spans="1:21" ht="15.75" hidden="1" customHeight="1" x14ac:dyDescent="0.2">
      <c r="A130" s="312" t="s">
        <v>725</v>
      </c>
      <c r="B130" s="299" t="s">
        <v>631</v>
      </c>
      <c r="C130" s="293">
        <v>4</v>
      </c>
      <c r="D130" s="293">
        <v>12</v>
      </c>
      <c r="E130" s="294">
        <v>5226300</v>
      </c>
      <c r="F130" s="836">
        <v>240</v>
      </c>
      <c r="G130" s="317">
        <f t="shared" si="120"/>
        <v>0</v>
      </c>
      <c r="H130" s="317">
        <f t="shared" si="120"/>
        <v>0</v>
      </c>
      <c r="I130" s="360">
        <f t="shared" si="95"/>
        <v>0</v>
      </c>
      <c r="J130" s="317">
        <f t="shared" si="120"/>
        <v>0</v>
      </c>
      <c r="K130" s="360">
        <f t="shared" si="114"/>
        <v>0</v>
      </c>
      <c r="L130" s="317">
        <f t="shared" si="120"/>
        <v>0</v>
      </c>
      <c r="M130" s="360">
        <f t="shared" si="115"/>
        <v>0</v>
      </c>
      <c r="N130" s="317">
        <f t="shared" si="120"/>
        <v>0</v>
      </c>
      <c r="O130" s="360">
        <f t="shared" si="78"/>
        <v>0</v>
      </c>
      <c r="P130" s="317">
        <f t="shared" si="120"/>
        <v>0</v>
      </c>
      <c r="Q130" s="360">
        <f t="shared" si="79"/>
        <v>0</v>
      </c>
      <c r="R130" s="317">
        <f t="shared" si="121"/>
        <v>0</v>
      </c>
      <c r="S130" s="317">
        <f t="shared" si="121"/>
        <v>0</v>
      </c>
      <c r="T130" s="911"/>
      <c r="U130" s="896"/>
    </row>
    <row r="131" spans="1:21" ht="15.75" hidden="1" customHeight="1" x14ac:dyDescent="0.2">
      <c r="A131" s="312" t="s">
        <v>804</v>
      </c>
      <c r="B131" s="299" t="s">
        <v>631</v>
      </c>
      <c r="C131" s="293">
        <v>4</v>
      </c>
      <c r="D131" s="293">
        <v>12</v>
      </c>
      <c r="E131" s="294">
        <v>5226300</v>
      </c>
      <c r="F131" s="836">
        <v>244</v>
      </c>
      <c r="G131" s="317"/>
      <c r="H131" s="317"/>
      <c r="I131" s="360">
        <f t="shared" si="95"/>
        <v>0</v>
      </c>
      <c r="J131" s="317"/>
      <c r="K131" s="360">
        <f t="shared" si="114"/>
        <v>0</v>
      </c>
      <c r="L131" s="317"/>
      <c r="M131" s="360">
        <f t="shared" si="115"/>
        <v>0</v>
      </c>
      <c r="N131" s="317"/>
      <c r="O131" s="360">
        <f t="shared" si="78"/>
        <v>0</v>
      </c>
      <c r="P131" s="317"/>
      <c r="Q131" s="360">
        <f t="shared" si="79"/>
        <v>0</v>
      </c>
      <c r="R131" s="317"/>
      <c r="S131" s="317"/>
      <c r="T131" s="911"/>
      <c r="U131" s="896"/>
    </row>
    <row r="132" spans="1:21" s="869" customFormat="1" ht="18" customHeight="1" x14ac:dyDescent="0.2">
      <c r="A132" s="361" t="s">
        <v>362</v>
      </c>
      <c r="B132" s="355" t="s">
        <v>631</v>
      </c>
      <c r="C132" s="362">
        <v>5</v>
      </c>
      <c r="D132" s="362"/>
      <c r="E132" s="363"/>
      <c r="F132" s="835"/>
      <c r="G132" s="360">
        <f>SUM(G133)</f>
        <v>221799.5</v>
      </c>
      <c r="H132" s="360">
        <f>SUM(H133)</f>
        <v>275800</v>
      </c>
      <c r="I132" s="360">
        <f t="shared" si="95"/>
        <v>497599.5</v>
      </c>
      <c r="J132" s="360">
        <f>SUM(J133)</f>
        <v>24712.1</v>
      </c>
      <c r="K132" s="360">
        <f>SUM(K133)</f>
        <v>691707.6</v>
      </c>
      <c r="L132" s="360">
        <f>SUM(L133)</f>
        <v>26219.800000000003</v>
      </c>
      <c r="M132" s="360">
        <f t="shared" si="115"/>
        <v>717927.4</v>
      </c>
      <c r="N132" s="360">
        <f>SUM(N133)</f>
        <v>0</v>
      </c>
      <c r="O132" s="360">
        <f t="shared" si="78"/>
        <v>717927.4</v>
      </c>
      <c r="P132" s="360">
        <f>SUM(P133)</f>
        <v>0</v>
      </c>
      <c r="Q132" s="360">
        <f t="shared" si="79"/>
        <v>717927.4</v>
      </c>
      <c r="R132" s="360">
        <f>SUM(R133)</f>
        <v>0</v>
      </c>
      <c r="S132" s="360">
        <f>SUM(S133)</f>
        <v>0</v>
      </c>
      <c r="T132" s="910"/>
      <c r="U132" s="899"/>
    </row>
    <row r="133" spans="1:21" s="869" customFormat="1" ht="13.5" customHeight="1" x14ac:dyDescent="0.2">
      <c r="A133" s="361" t="s">
        <v>215</v>
      </c>
      <c r="B133" s="355" t="s">
        <v>631</v>
      </c>
      <c r="C133" s="362">
        <v>5</v>
      </c>
      <c r="D133" s="362">
        <v>1</v>
      </c>
      <c r="E133" s="363" t="s">
        <v>358</v>
      </c>
      <c r="F133" s="835" t="s">
        <v>358</v>
      </c>
      <c r="G133" s="360">
        <f>SUM(G134+G149)</f>
        <v>221799.5</v>
      </c>
      <c r="H133" s="360">
        <f t="shared" ref="H133:S133" si="122">SUM(H134+H144+H149)</f>
        <v>275800</v>
      </c>
      <c r="I133" s="360">
        <f t="shared" si="122"/>
        <v>553739.6</v>
      </c>
      <c r="J133" s="360">
        <f>SUM(J134+J144+J149+J151)</f>
        <v>24712.1</v>
      </c>
      <c r="K133" s="360">
        <f>SUM(K134+K144+K149+K151)</f>
        <v>691707.6</v>
      </c>
      <c r="L133" s="360">
        <f>SUM(L134+L144+L149+L151)</f>
        <v>26219.800000000003</v>
      </c>
      <c r="M133" s="360">
        <f>SUM(M134+M144+M147+M149+M151)</f>
        <v>838898.2</v>
      </c>
      <c r="N133" s="360">
        <f>SUM(N134+N144+N149+N151)</f>
        <v>0</v>
      </c>
      <c r="O133" s="360">
        <f t="shared" si="78"/>
        <v>838898.2</v>
      </c>
      <c r="P133" s="360">
        <f>SUM(P134+P144+P149+P151)</f>
        <v>0</v>
      </c>
      <c r="Q133" s="360">
        <f t="shared" si="79"/>
        <v>838898.2</v>
      </c>
      <c r="R133" s="360">
        <f t="shared" si="122"/>
        <v>0</v>
      </c>
      <c r="S133" s="360">
        <f t="shared" si="122"/>
        <v>0</v>
      </c>
      <c r="T133" s="910" t="s">
        <v>350</v>
      </c>
      <c r="U133" s="899"/>
    </row>
    <row r="134" spans="1:21" s="869" customFormat="1" ht="41.25" hidden="1" customHeight="1" x14ac:dyDescent="0.2">
      <c r="A134" s="361" t="s">
        <v>797</v>
      </c>
      <c r="B134" s="355" t="s">
        <v>631</v>
      </c>
      <c r="C134" s="362">
        <v>5</v>
      </c>
      <c r="D134" s="362">
        <v>1</v>
      </c>
      <c r="E134" s="759" t="s">
        <v>796</v>
      </c>
      <c r="F134" s="835" t="s">
        <v>358</v>
      </c>
      <c r="G134" s="360">
        <f>SUM(G135+G138+G141)</f>
        <v>0</v>
      </c>
      <c r="H134" s="360">
        <f>SUM(H135+H138+H141)</f>
        <v>0</v>
      </c>
      <c r="I134" s="360">
        <f t="shared" si="95"/>
        <v>0</v>
      </c>
      <c r="J134" s="360">
        <f>SUM(J135+J138+J141)</f>
        <v>0</v>
      </c>
      <c r="K134" s="360">
        <f t="shared" ref="K134:K143" si="123">I134+J134</f>
        <v>0</v>
      </c>
      <c r="L134" s="360">
        <f>SUM(L135+L138+L141)</f>
        <v>0</v>
      </c>
      <c r="M134" s="360">
        <f t="shared" ref="M134:M143" si="124">K134+L134</f>
        <v>0</v>
      </c>
      <c r="N134" s="360">
        <f>SUM(N135+N138+N141)</f>
        <v>0</v>
      </c>
      <c r="O134" s="360">
        <f t="shared" si="78"/>
        <v>0</v>
      </c>
      <c r="P134" s="360">
        <f>SUM(P135+P138+P141)</f>
        <v>0</v>
      </c>
      <c r="Q134" s="360">
        <f t="shared" si="79"/>
        <v>0</v>
      </c>
      <c r="R134" s="360"/>
      <c r="S134" s="360"/>
      <c r="T134" s="910" t="s">
        <v>350</v>
      </c>
      <c r="U134" s="899"/>
    </row>
    <row r="135" spans="1:21" s="869" customFormat="1" ht="38.25" hidden="1" x14ac:dyDescent="0.2">
      <c r="A135" s="361" t="s">
        <v>801</v>
      </c>
      <c r="B135" s="355" t="s">
        <v>631</v>
      </c>
      <c r="C135" s="362">
        <v>5</v>
      </c>
      <c r="D135" s="362">
        <v>1</v>
      </c>
      <c r="E135" s="759" t="s">
        <v>799</v>
      </c>
      <c r="F135" s="835"/>
      <c r="G135" s="359">
        <f>G136</f>
        <v>0</v>
      </c>
      <c r="H135" s="359">
        <f>H136</f>
        <v>0</v>
      </c>
      <c r="I135" s="360">
        <f t="shared" si="95"/>
        <v>0</v>
      </c>
      <c r="J135" s="359">
        <f>J136</f>
        <v>0</v>
      </c>
      <c r="K135" s="360">
        <f t="shared" si="123"/>
        <v>0</v>
      </c>
      <c r="L135" s="359">
        <f>L136</f>
        <v>0</v>
      </c>
      <c r="M135" s="360">
        <f t="shared" si="124"/>
        <v>0</v>
      </c>
      <c r="N135" s="359">
        <f>N136</f>
        <v>0</v>
      </c>
      <c r="O135" s="360">
        <f t="shared" si="78"/>
        <v>0</v>
      </c>
      <c r="P135" s="359">
        <f>P136</f>
        <v>0</v>
      </c>
      <c r="Q135" s="360">
        <f t="shared" si="79"/>
        <v>0</v>
      </c>
      <c r="R135" s="359"/>
      <c r="S135" s="359"/>
      <c r="T135" s="910"/>
      <c r="U135" s="899"/>
    </row>
    <row r="136" spans="1:21" hidden="1" x14ac:dyDescent="0.2">
      <c r="A136" s="312" t="s">
        <v>725</v>
      </c>
      <c r="B136" s="299" t="s">
        <v>631</v>
      </c>
      <c r="C136" s="293">
        <v>5</v>
      </c>
      <c r="D136" s="293">
        <v>1</v>
      </c>
      <c r="E136" s="832" t="s">
        <v>798</v>
      </c>
      <c r="F136" s="836">
        <v>240</v>
      </c>
      <c r="G136" s="317">
        <f>G137</f>
        <v>0</v>
      </c>
      <c r="H136" s="317">
        <f>H137</f>
        <v>0</v>
      </c>
      <c r="I136" s="360">
        <f t="shared" si="95"/>
        <v>0</v>
      </c>
      <c r="J136" s="317">
        <f>J137</f>
        <v>0</v>
      </c>
      <c r="K136" s="360">
        <f t="shared" si="123"/>
        <v>0</v>
      </c>
      <c r="L136" s="317">
        <f>L137</f>
        <v>0</v>
      </c>
      <c r="M136" s="360">
        <f t="shared" si="124"/>
        <v>0</v>
      </c>
      <c r="N136" s="317">
        <f>N137</f>
        <v>0</v>
      </c>
      <c r="O136" s="360">
        <f t="shared" si="78"/>
        <v>0</v>
      </c>
      <c r="P136" s="317">
        <f>P137</f>
        <v>0</v>
      </c>
      <c r="Q136" s="360">
        <f t="shared" si="79"/>
        <v>0</v>
      </c>
      <c r="R136" s="317"/>
      <c r="S136" s="317"/>
      <c r="T136" s="911"/>
      <c r="U136" s="896"/>
    </row>
    <row r="137" spans="1:21" ht="25.5" hidden="1" x14ac:dyDescent="0.2">
      <c r="A137" s="312" t="s">
        <v>804</v>
      </c>
      <c r="B137" s="299" t="s">
        <v>631</v>
      </c>
      <c r="C137" s="293">
        <v>5</v>
      </c>
      <c r="D137" s="293">
        <v>1</v>
      </c>
      <c r="E137" s="832" t="s">
        <v>798</v>
      </c>
      <c r="F137" s="836">
        <v>244</v>
      </c>
      <c r="G137" s="317"/>
      <c r="H137" s="317"/>
      <c r="I137" s="360">
        <f t="shared" si="95"/>
        <v>0</v>
      </c>
      <c r="J137" s="317"/>
      <c r="K137" s="360">
        <f t="shared" si="123"/>
        <v>0</v>
      </c>
      <c r="L137" s="317"/>
      <c r="M137" s="360">
        <f t="shared" si="124"/>
        <v>0</v>
      </c>
      <c r="N137" s="317"/>
      <c r="O137" s="360">
        <f t="shared" si="78"/>
        <v>0</v>
      </c>
      <c r="P137" s="317"/>
      <c r="Q137" s="360">
        <f t="shared" si="79"/>
        <v>0</v>
      </c>
      <c r="R137" s="317"/>
      <c r="S137" s="317"/>
      <c r="T137" s="911"/>
      <c r="U137" s="896"/>
    </row>
    <row r="138" spans="1:21" s="869" customFormat="1" ht="38.25" hidden="1" x14ac:dyDescent="0.2">
      <c r="A138" s="361" t="s">
        <v>802</v>
      </c>
      <c r="B138" s="355" t="s">
        <v>631</v>
      </c>
      <c r="C138" s="362">
        <v>5</v>
      </c>
      <c r="D138" s="362">
        <v>1</v>
      </c>
      <c r="E138" s="759" t="s">
        <v>800</v>
      </c>
      <c r="F138" s="835" t="s">
        <v>358</v>
      </c>
      <c r="G138" s="359">
        <f>G139</f>
        <v>0</v>
      </c>
      <c r="H138" s="359">
        <f>H139</f>
        <v>0</v>
      </c>
      <c r="I138" s="360">
        <f t="shared" si="95"/>
        <v>0</v>
      </c>
      <c r="J138" s="359">
        <f>J139</f>
        <v>0</v>
      </c>
      <c r="K138" s="360">
        <f t="shared" si="123"/>
        <v>0</v>
      </c>
      <c r="L138" s="359">
        <f>L139</f>
        <v>0</v>
      </c>
      <c r="M138" s="360">
        <f t="shared" si="124"/>
        <v>0</v>
      </c>
      <c r="N138" s="359">
        <f>N139</f>
        <v>0</v>
      </c>
      <c r="O138" s="360">
        <f t="shared" si="78"/>
        <v>0</v>
      </c>
      <c r="P138" s="359">
        <f>P139</f>
        <v>0</v>
      </c>
      <c r="Q138" s="360">
        <f t="shared" si="79"/>
        <v>0</v>
      </c>
      <c r="R138" s="359"/>
      <c r="S138" s="359">
        <v>0</v>
      </c>
      <c r="T138" s="910" t="s">
        <v>350</v>
      </c>
      <c r="U138" s="899"/>
    </row>
    <row r="139" spans="1:21" hidden="1" x14ac:dyDescent="0.2">
      <c r="A139" s="312" t="s">
        <v>725</v>
      </c>
      <c r="B139" s="299" t="s">
        <v>631</v>
      </c>
      <c r="C139" s="293">
        <v>5</v>
      </c>
      <c r="D139" s="293">
        <v>1</v>
      </c>
      <c r="E139" s="832" t="s">
        <v>803</v>
      </c>
      <c r="F139" s="836">
        <v>240</v>
      </c>
      <c r="G139" s="317">
        <f>G140</f>
        <v>0</v>
      </c>
      <c r="H139" s="317">
        <f>H140</f>
        <v>0</v>
      </c>
      <c r="I139" s="360">
        <f t="shared" si="95"/>
        <v>0</v>
      </c>
      <c r="J139" s="317">
        <f>J140</f>
        <v>0</v>
      </c>
      <c r="K139" s="360">
        <f t="shared" si="123"/>
        <v>0</v>
      </c>
      <c r="L139" s="317">
        <f>L140</f>
        <v>0</v>
      </c>
      <c r="M139" s="360">
        <f t="shared" si="124"/>
        <v>0</v>
      </c>
      <c r="N139" s="317">
        <f>N140</f>
        <v>0</v>
      </c>
      <c r="O139" s="360">
        <f t="shared" si="78"/>
        <v>0</v>
      </c>
      <c r="P139" s="317">
        <f>P140</f>
        <v>0</v>
      </c>
      <c r="Q139" s="360">
        <f t="shared" si="79"/>
        <v>0</v>
      </c>
      <c r="R139" s="460"/>
      <c r="S139" s="317"/>
      <c r="T139" s="911"/>
      <c r="U139" s="896"/>
    </row>
    <row r="140" spans="1:21" ht="25.5" hidden="1" x14ac:dyDescent="0.2">
      <c r="A140" s="312" t="s">
        <v>804</v>
      </c>
      <c r="B140" s="299" t="s">
        <v>631</v>
      </c>
      <c r="C140" s="293">
        <v>5</v>
      </c>
      <c r="D140" s="293">
        <v>1</v>
      </c>
      <c r="E140" s="832" t="s">
        <v>803</v>
      </c>
      <c r="F140" s="836">
        <v>244</v>
      </c>
      <c r="G140" s="317"/>
      <c r="H140" s="317"/>
      <c r="I140" s="360">
        <f t="shared" si="95"/>
        <v>0</v>
      </c>
      <c r="J140" s="317"/>
      <c r="K140" s="360">
        <f t="shared" si="123"/>
        <v>0</v>
      </c>
      <c r="L140" s="317"/>
      <c r="M140" s="360">
        <f t="shared" si="124"/>
        <v>0</v>
      </c>
      <c r="N140" s="317"/>
      <c r="O140" s="360">
        <f t="shared" si="78"/>
        <v>0</v>
      </c>
      <c r="P140" s="317"/>
      <c r="Q140" s="360">
        <f t="shared" si="79"/>
        <v>0</v>
      </c>
      <c r="R140" s="317"/>
      <c r="S140" s="317"/>
      <c r="T140" s="911"/>
      <c r="U140" s="896"/>
    </row>
    <row r="141" spans="1:21" s="869" customFormat="1" ht="39" hidden="1" customHeight="1" x14ac:dyDescent="0.2">
      <c r="A141" s="361" t="s">
        <v>806</v>
      </c>
      <c r="B141" s="355" t="s">
        <v>631</v>
      </c>
      <c r="C141" s="362">
        <v>5</v>
      </c>
      <c r="D141" s="362">
        <v>1</v>
      </c>
      <c r="E141" s="759" t="s">
        <v>805</v>
      </c>
      <c r="F141" s="835"/>
      <c r="G141" s="359">
        <f>G142</f>
        <v>0</v>
      </c>
      <c r="H141" s="359">
        <f>H142</f>
        <v>0</v>
      </c>
      <c r="I141" s="360">
        <f t="shared" si="95"/>
        <v>0</v>
      </c>
      <c r="J141" s="359">
        <f>J142</f>
        <v>0</v>
      </c>
      <c r="K141" s="360">
        <f t="shared" si="123"/>
        <v>0</v>
      </c>
      <c r="L141" s="359">
        <f>L142</f>
        <v>0</v>
      </c>
      <c r="M141" s="360">
        <f t="shared" si="124"/>
        <v>0</v>
      </c>
      <c r="N141" s="359">
        <f>N142</f>
        <v>0</v>
      </c>
      <c r="O141" s="360">
        <f t="shared" si="78"/>
        <v>0</v>
      </c>
      <c r="P141" s="359">
        <f>P142</f>
        <v>0</v>
      </c>
      <c r="Q141" s="360">
        <f t="shared" si="79"/>
        <v>0</v>
      </c>
      <c r="R141" s="359"/>
      <c r="S141" s="359"/>
      <c r="T141" s="910"/>
      <c r="U141" s="899"/>
    </row>
    <row r="142" spans="1:21" ht="21" hidden="1" customHeight="1" x14ac:dyDescent="0.2">
      <c r="A142" s="312" t="s">
        <v>725</v>
      </c>
      <c r="B142" s="299" t="s">
        <v>631</v>
      </c>
      <c r="C142" s="293">
        <v>5</v>
      </c>
      <c r="D142" s="293">
        <v>1</v>
      </c>
      <c r="E142" s="832" t="s">
        <v>805</v>
      </c>
      <c r="F142" s="836">
        <v>240</v>
      </c>
      <c r="G142" s="317">
        <f>G143</f>
        <v>0</v>
      </c>
      <c r="H142" s="317">
        <f>H143</f>
        <v>0</v>
      </c>
      <c r="I142" s="360">
        <f t="shared" si="95"/>
        <v>0</v>
      </c>
      <c r="J142" s="317">
        <f>J143</f>
        <v>0</v>
      </c>
      <c r="K142" s="360">
        <f t="shared" si="123"/>
        <v>0</v>
      </c>
      <c r="L142" s="317">
        <f>L143</f>
        <v>0</v>
      </c>
      <c r="M142" s="360">
        <f t="shared" si="124"/>
        <v>0</v>
      </c>
      <c r="N142" s="317">
        <f>N143</f>
        <v>0</v>
      </c>
      <c r="O142" s="360">
        <f t="shared" ref="O142:O205" si="125">M142+N142</f>
        <v>0</v>
      </c>
      <c r="P142" s="317">
        <f>P143</f>
        <v>0</v>
      </c>
      <c r="Q142" s="360">
        <f t="shared" ref="Q142:Q205" si="126">O142+P142</f>
        <v>0</v>
      </c>
      <c r="R142" s="317"/>
      <c r="S142" s="317"/>
      <c r="T142" s="911"/>
      <c r="U142" s="896"/>
    </row>
    <row r="143" spans="1:21" ht="18.75" hidden="1" customHeight="1" x14ac:dyDescent="0.2">
      <c r="A143" s="312" t="s">
        <v>804</v>
      </c>
      <c r="B143" s="299" t="s">
        <v>631</v>
      </c>
      <c r="C143" s="293">
        <v>5</v>
      </c>
      <c r="D143" s="293">
        <v>1</v>
      </c>
      <c r="E143" s="832" t="s">
        <v>805</v>
      </c>
      <c r="F143" s="836">
        <v>244</v>
      </c>
      <c r="G143" s="317"/>
      <c r="H143" s="317"/>
      <c r="I143" s="360">
        <f t="shared" si="95"/>
        <v>0</v>
      </c>
      <c r="J143" s="317"/>
      <c r="K143" s="360">
        <f t="shared" si="123"/>
        <v>0</v>
      </c>
      <c r="L143" s="317"/>
      <c r="M143" s="360">
        <f t="shared" si="124"/>
        <v>0</v>
      </c>
      <c r="N143" s="317"/>
      <c r="O143" s="360">
        <f t="shared" si="125"/>
        <v>0</v>
      </c>
      <c r="P143" s="317"/>
      <c r="Q143" s="360">
        <f t="shared" si="126"/>
        <v>0</v>
      </c>
      <c r="R143" s="317"/>
      <c r="S143" s="317"/>
      <c r="T143" s="911"/>
      <c r="U143" s="896"/>
    </row>
    <row r="144" spans="1:21" ht="59.25" customHeight="1" x14ac:dyDescent="0.2">
      <c r="A144" s="312" t="s">
        <v>1272</v>
      </c>
      <c r="B144" s="299" t="s">
        <v>631</v>
      </c>
      <c r="C144" s="293">
        <v>5</v>
      </c>
      <c r="D144" s="293">
        <v>1</v>
      </c>
      <c r="E144" s="832" t="s">
        <v>1273</v>
      </c>
      <c r="F144" s="836"/>
      <c r="G144" s="317">
        <f>G145+G147</f>
        <v>169396</v>
      </c>
      <c r="H144" s="317">
        <f t="shared" ref="H144:P145" si="127">SUM(H145)</f>
        <v>0</v>
      </c>
      <c r="I144" s="317">
        <f t="shared" si="127"/>
        <v>56140.1</v>
      </c>
      <c r="J144" s="317">
        <f t="shared" si="127"/>
        <v>0</v>
      </c>
      <c r="K144" s="317">
        <f>K145+K147</f>
        <v>169396</v>
      </c>
      <c r="L144" s="317">
        <f t="shared" ref="L144:M144" si="128">L145+L147</f>
        <v>26219.800000000003</v>
      </c>
      <c r="M144" s="317">
        <f t="shared" si="128"/>
        <v>195615.8</v>
      </c>
      <c r="N144" s="317">
        <f t="shared" ref="N144:P144" si="129">N145+N147</f>
        <v>0</v>
      </c>
      <c r="O144" s="318">
        <f t="shared" si="125"/>
        <v>195615.8</v>
      </c>
      <c r="P144" s="317">
        <f t="shared" si="129"/>
        <v>0</v>
      </c>
      <c r="Q144" s="318">
        <f t="shared" si="126"/>
        <v>195615.8</v>
      </c>
      <c r="R144" s="317">
        <f t="shared" ref="R144:S144" si="130">SUM(R145)</f>
        <v>0</v>
      </c>
      <c r="S144" s="317">
        <f t="shared" si="130"/>
        <v>0</v>
      </c>
      <c r="T144" s="911"/>
      <c r="U144" s="896"/>
    </row>
    <row r="145" spans="1:21" ht="15" customHeight="1" x14ac:dyDescent="0.2">
      <c r="A145" s="312" t="s">
        <v>725</v>
      </c>
      <c r="B145" s="299" t="s">
        <v>631</v>
      </c>
      <c r="C145" s="293">
        <v>5</v>
      </c>
      <c r="D145" s="293">
        <v>1</v>
      </c>
      <c r="E145" s="832" t="s">
        <v>1273</v>
      </c>
      <c r="F145" s="836">
        <v>240</v>
      </c>
      <c r="G145" s="317">
        <f>G146</f>
        <v>56140.1</v>
      </c>
      <c r="H145" s="317">
        <f t="shared" si="127"/>
        <v>0</v>
      </c>
      <c r="I145" s="318">
        <f t="shared" si="127"/>
        <v>56140.1</v>
      </c>
      <c r="J145" s="317">
        <f t="shared" si="127"/>
        <v>0</v>
      </c>
      <c r="K145" s="318">
        <f t="shared" si="127"/>
        <v>56140.1</v>
      </c>
      <c r="L145" s="317">
        <f t="shared" si="127"/>
        <v>18504.900000000001</v>
      </c>
      <c r="M145" s="318">
        <f t="shared" si="127"/>
        <v>74645</v>
      </c>
      <c r="N145" s="317">
        <f t="shared" si="127"/>
        <v>0</v>
      </c>
      <c r="O145" s="318">
        <f t="shared" si="125"/>
        <v>74645</v>
      </c>
      <c r="P145" s="317">
        <f t="shared" si="127"/>
        <v>0</v>
      </c>
      <c r="Q145" s="318">
        <f t="shared" si="126"/>
        <v>74645</v>
      </c>
      <c r="R145" s="360">
        <f t="shared" ref="R145:S145" si="131">SUM(R146)</f>
        <v>0</v>
      </c>
      <c r="S145" s="360">
        <f t="shared" si="131"/>
        <v>0</v>
      </c>
      <c r="T145" s="911"/>
      <c r="U145" s="896"/>
    </row>
    <row r="146" spans="1:21" ht="15.75" customHeight="1" x14ac:dyDescent="0.2">
      <c r="A146" s="312" t="s">
        <v>804</v>
      </c>
      <c r="B146" s="299" t="s">
        <v>631</v>
      </c>
      <c r="C146" s="293">
        <v>5</v>
      </c>
      <c r="D146" s="293">
        <v>1</v>
      </c>
      <c r="E146" s="832" t="s">
        <v>1273</v>
      </c>
      <c r="F146" s="836">
        <v>244</v>
      </c>
      <c r="G146" s="317">
        <v>56140.1</v>
      </c>
      <c r="H146" s="317"/>
      <c r="I146" s="318">
        <f>SUM(G146:H146)</f>
        <v>56140.1</v>
      </c>
      <c r="J146" s="317"/>
      <c r="K146" s="318">
        <f>SUM(I146:J146)</f>
        <v>56140.1</v>
      </c>
      <c r="L146" s="317">
        <v>18504.900000000001</v>
      </c>
      <c r="M146" s="318">
        <f>SUM(K146:L146)</f>
        <v>74645</v>
      </c>
      <c r="N146" s="317"/>
      <c r="O146" s="318">
        <f t="shared" si="125"/>
        <v>74645</v>
      </c>
      <c r="P146" s="317"/>
      <c r="Q146" s="318">
        <f t="shared" si="126"/>
        <v>74645</v>
      </c>
      <c r="R146" s="317"/>
      <c r="S146" s="317"/>
      <c r="T146" s="911"/>
      <c r="U146" s="896"/>
    </row>
    <row r="147" spans="1:21" ht="25.5" customHeight="1" x14ac:dyDescent="0.2">
      <c r="A147" s="312" t="s">
        <v>612</v>
      </c>
      <c r="B147" s="299" t="s">
        <v>631</v>
      </c>
      <c r="C147" s="293">
        <v>5</v>
      </c>
      <c r="D147" s="293">
        <v>1</v>
      </c>
      <c r="E147" s="832" t="s">
        <v>1273</v>
      </c>
      <c r="F147" s="836">
        <v>320</v>
      </c>
      <c r="G147" s="317">
        <f>G148</f>
        <v>113255.9</v>
      </c>
      <c r="H147" s="317">
        <f t="shared" ref="H147:P147" si="132">H148</f>
        <v>0</v>
      </c>
      <c r="I147" s="317">
        <f t="shared" si="132"/>
        <v>113255.9</v>
      </c>
      <c r="J147" s="317">
        <f t="shared" si="132"/>
        <v>0</v>
      </c>
      <c r="K147" s="317">
        <f t="shared" si="132"/>
        <v>113255.9</v>
      </c>
      <c r="L147" s="317">
        <f t="shared" si="132"/>
        <v>7714.9</v>
      </c>
      <c r="M147" s="317">
        <f t="shared" si="132"/>
        <v>120970.79999999999</v>
      </c>
      <c r="N147" s="317">
        <f t="shared" si="132"/>
        <v>0</v>
      </c>
      <c r="O147" s="318">
        <f t="shared" si="125"/>
        <v>120970.79999999999</v>
      </c>
      <c r="P147" s="317">
        <f t="shared" si="132"/>
        <v>0</v>
      </c>
      <c r="Q147" s="318">
        <f t="shared" si="126"/>
        <v>120970.79999999999</v>
      </c>
      <c r="R147" s="317"/>
      <c r="S147" s="317"/>
      <c r="T147" s="911"/>
      <c r="U147" s="896"/>
    </row>
    <row r="148" spans="1:21" ht="15.75" customHeight="1" x14ac:dyDescent="0.2">
      <c r="A148" s="919" t="s">
        <v>634</v>
      </c>
      <c r="B148" s="299" t="s">
        <v>631</v>
      </c>
      <c r="C148" s="293">
        <v>5</v>
      </c>
      <c r="D148" s="293">
        <v>1</v>
      </c>
      <c r="E148" s="832" t="s">
        <v>1273</v>
      </c>
      <c r="F148" s="836">
        <v>322</v>
      </c>
      <c r="G148" s="317">
        <v>113255.9</v>
      </c>
      <c r="H148" s="317"/>
      <c r="I148" s="317">
        <f>G148+H148</f>
        <v>113255.9</v>
      </c>
      <c r="J148" s="317"/>
      <c r="K148" s="317">
        <f>I148+J148</f>
        <v>113255.9</v>
      </c>
      <c r="L148" s="317">
        <v>7714.9</v>
      </c>
      <c r="M148" s="317">
        <f>K148+L148</f>
        <v>120970.79999999999</v>
      </c>
      <c r="N148" s="317"/>
      <c r="O148" s="318">
        <f t="shared" si="125"/>
        <v>120970.79999999999</v>
      </c>
      <c r="P148" s="317"/>
      <c r="Q148" s="318">
        <f t="shared" si="126"/>
        <v>120970.79999999999</v>
      </c>
      <c r="R148" s="317"/>
      <c r="S148" s="317"/>
      <c r="T148" s="911"/>
      <c r="U148" s="896"/>
    </row>
    <row r="149" spans="1:21" ht="64.5" customHeight="1" x14ac:dyDescent="0.2">
      <c r="A149" s="886" t="s">
        <v>891</v>
      </c>
      <c r="B149" s="299" t="s">
        <v>631</v>
      </c>
      <c r="C149" s="293">
        <v>5</v>
      </c>
      <c r="D149" s="293">
        <v>1</v>
      </c>
      <c r="E149" s="832" t="s">
        <v>890</v>
      </c>
      <c r="F149" s="836"/>
      <c r="G149" s="317">
        <f>SUM(G150)</f>
        <v>221799.5</v>
      </c>
      <c r="H149" s="317">
        <f>SUM(H150)</f>
        <v>275800</v>
      </c>
      <c r="I149" s="318">
        <f>SUM(G149:H149)</f>
        <v>497599.5</v>
      </c>
      <c r="J149" s="317">
        <f>SUM(J150)</f>
        <v>0</v>
      </c>
      <c r="K149" s="318">
        <f>SUM(I149:J149)</f>
        <v>497599.5</v>
      </c>
      <c r="L149" s="317">
        <f>SUM(L150)</f>
        <v>0</v>
      </c>
      <c r="M149" s="318">
        <f>SUM(K149:L149)</f>
        <v>497599.5</v>
      </c>
      <c r="N149" s="317">
        <f>SUM(N150)</f>
        <v>0</v>
      </c>
      <c r="O149" s="318">
        <f t="shared" si="125"/>
        <v>497599.5</v>
      </c>
      <c r="P149" s="317">
        <f>SUM(P150)</f>
        <v>0</v>
      </c>
      <c r="Q149" s="318">
        <f t="shared" si="126"/>
        <v>497599.5</v>
      </c>
      <c r="R149" s="317">
        <f>SUM(R150)</f>
        <v>0</v>
      </c>
      <c r="S149" s="317">
        <f>SUM(S150)</f>
        <v>0</v>
      </c>
      <c r="T149" s="911"/>
      <c r="U149" s="896"/>
    </row>
    <row r="150" spans="1:21" ht="24.75" customHeight="1" x14ac:dyDescent="0.2">
      <c r="A150" s="312" t="s">
        <v>1299</v>
      </c>
      <c r="B150" s="299" t="s">
        <v>631</v>
      </c>
      <c r="C150" s="293">
        <v>5</v>
      </c>
      <c r="D150" s="293">
        <v>1</v>
      </c>
      <c r="E150" s="832" t="s">
        <v>890</v>
      </c>
      <c r="F150" s="836">
        <v>441</v>
      </c>
      <c r="G150" s="318">
        <v>221799.5</v>
      </c>
      <c r="H150" s="318">
        <v>275800</v>
      </c>
      <c r="I150" s="318">
        <f>SUM(G150:H150)</f>
        <v>497599.5</v>
      </c>
      <c r="J150" s="318"/>
      <c r="K150" s="318">
        <f>SUM(I150:J150)</f>
        <v>497599.5</v>
      </c>
      <c r="L150" s="318"/>
      <c r="M150" s="318">
        <f>SUM(K150:L150)</f>
        <v>497599.5</v>
      </c>
      <c r="N150" s="318"/>
      <c r="O150" s="318">
        <f t="shared" si="125"/>
        <v>497599.5</v>
      </c>
      <c r="P150" s="318"/>
      <c r="Q150" s="318">
        <f t="shared" si="126"/>
        <v>497599.5</v>
      </c>
      <c r="R150" s="317">
        <v>0</v>
      </c>
      <c r="S150" s="317">
        <v>0</v>
      </c>
      <c r="T150" s="911"/>
      <c r="U150" s="896"/>
    </row>
    <row r="151" spans="1:21" s="986" customFormat="1" ht="41.25" customHeight="1" x14ac:dyDescent="0.2">
      <c r="A151" s="361" t="s">
        <v>797</v>
      </c>
      <c r="B151" s="357" t="s">
        <v>631</v>
      </c>
      <c r="C151" s="362">
        <v>5</v>
      </c>
      <c r="D151" s="362">
        <v>1</v>
      </c>
      <c r="E151" s="987" t="s">
        <v>796</v>
      </c>
      <c r="F151" s="983" t="s">
        <v>358</v>
      </c>
      <c r="G151" s="984">
        <f>SUM(G152+G155+G158)</f>
        <v>31770.6</v>
      </c>
      <c r="H151" s="984">
        <f>SUM(H152+H155+H158)</f>
        <v>0</v>
      </c>
      <c r="I151" s="985"/>
      <c r="J151" s="359">
        <f>SUM(J152+J155+J158)</f>
        <v>24712.1</v>
      </c>
      <c r="K151" s="359">
        <f>SUM(K152+K155+K158)</f>
        <v>24712.1</v>
      </c>
      <c r="L151" s="359">
        <f>SUM(L152+L155+L158)</f>
        <v>0</v>
      </c>
      <c r="M151" s="359">
        <f>SUM(M152+M155+M158)</f>
        <v>24712.1</v>
      </c>
      <c r="N151" s="359">
        <f>SUM(N152+N155+N158)</f>
        <v>0</v>
      </c>
      <c r="O151" s="360">
        <f t="shared" si="125"/>
        <v>24712.1</v>
      </c>
      <c r="P151" s="359">
        <f>SUM(P152+P155+P158)</f>
        <v>0</v>
      </c>
      <c r="Q151" s="360">
        <f t="shared" si="126"/>
        <v>24712.1</v>
      </c>
      <c r="R151" s="359">
        <v>0</v>
      </c>
      <c r="S151" s="359">
        <f t="shared" ref="S151" si="133">SUM(S152+S155+S158)</f>
        <v>0</v>
      </c>
    </row>
    <row r="152" spans="1:21" s="986" customFormat="1" ht="25.5" x14ac:dyDescent="0.2">
      <c r="A152" s="304" t="s">
        <v>1300</v>
      </c>
      <c r="B152" s="300" t="s">
        <v>631</v>
      </c>
      <c r="C152" s="293">
        <v>5</v>
      </c>
      <c r="D152" s="293">
        <v>1</v>
      </c>
      <c r="E152" s="988" t="s">
        <v>799</v>
      </c>
      <c r="F152" s="989"/>
      <c r="G152" s="317">
        <f>G153</f>
        <v>10914</v>
      </c>
      <c r="H152" s="317">
        <f>H153</f>
        <v>0</v>
      </c>
      <c r="I152" s="317">
        <f t="shared" ref="I152:P152" si="134">SUM(I153)</f>
        <v>0</v>
      </c>
      <c r="J152" s="317">
        <f t="shared" si="134"/>
        <v>3778.1</v>
      </c>
      <c r="K152" s="317">
        <f t="shared" si="134"/>
        <v>3778.1</v>
      </c>
      <c r="L152" s="317">
        <f t="shared" si="134"/>
        <v>0</v>
      </c>
      <c r="M152" s="317">
        <f t="shared" si="134"/>
        <v>3778.1</v>
      </c>
      <c r="N152" s="317">
        <f t="shared" si="134"/>
        <v>0</v>
      </c>
      <c r="O152" s="318">
        <f t="shared" si="125"/>
        <v>3778.1</v>
      </c>
      <c r="P152" s="317">
        <f t="shared" si="134"/>
        <v>0</v>
      </c>
      <c r="Q152" s="318">
        <f t="shared" si="126"/>
        <v>3778.1</v>
      </c>
      <c r="R152" s="359">
        <f t="shared" ref="R152:S152" si="135">SUM(R153)</f>
        <v>0</v>
      </c>
      <c r="S152" s="359">
        <f t="shared" si="135"/>
        <v>0</v>
      </c>
    </row>
    <row r="153" spans="1:21" s="288" customFormat="1" ht="25.5" x14ac:dyDescent="0.2">
      <c r="A153" s="312" t="s">
        <v>1298</v>
      </c>
      <c r="B153" s="300" t="s">
        <v>631</v>
      </c>
      <c r="C153" s="293">
        <v>5</v>
      </c>
      <c r="D153" s="293">
        <v>1</v>
      </c>
      <c r="E153" s="988" t="s">
        <v>798</v>
      </c>
      <c r="F153" s="989">
        <v>440</v>
      </c>
      <c r="G153" s="317">
        <f>G154</f>
        <v>10914</v>
      </c>
      <c r="H153" s="990"/>
      <c r="I153" s="991"/>
      <c r="J153" s="317">
        <f>SUM(J154)</f>
        <v>3778.1</v>
      </c>
      <c r="K153" s="317">
        <f>SUM(K154)</f>
        <v>3778.1</v>
      </c>
      <c r="L153" s="317">
        <f>SUM(L154)</f>
        <v>0</v>
      </c>
      <c r="M153" s="317">
        <f>SUM(M154)</f>
        <v>3778.1</v>
      </c>
      <c r="N153" s="317">
        <f>SUM(N154)</f>
        <v>0</v>
      </c>
      <c r="O153" s="318">
        <f t="shared" si="125"/>
        <v>3778.1</v>
      </c>
      <c r="P153" s="317">
        <f>SUM(P154)</f>
        <v>0</v>
      </c>
      <c r="Q153" s="318">
        <f t="shared" si="126"/>
        <v>3778.1</v>
      </c>
      <c r="R153" s="992"/>
      <c r="S153" s="992"/>
    </row>
    <row r="154" spans="1:21" s="288" customFormat="1" ht="25.5" x14ac:dyDescent="0.2">
      <c r="A154" s="312" t="s">
        <v>1299</v>
      </c>
      <c r="B154" s="300" t="s">
        <v>631</v>
      </c>
      <c r="C154" s="293">
        <v>5</v>
      </c>
      <c r="D154" s="293">
        <v>1</v>
      </c>
      <c r="E154" s="988" t="s">
        <v>798</v>
      </c>
      <c r="F154" s="989">
        <v>441</v>
      </c>
      <c r="G154" s="317">
        <v>10914</v>
      </c>
      <c r="H154" s="990"/>
      <c r="I154" s="991"/>
      <c r="J154" s="317">
        <v>3778.1</v>
      </c>
      <c r="K154" s="317">
        <f>SUM(I154:J154)</f>
        <v>3778.1</v>
      </c>
      <c r="L154" s="317"/>
      <c r="M154" s="317">
        <f>SUM(K154:L154)</f>
        <v>3778.1</v>
      </c>
      <c r="N154" s="317"/>
      <c r="O154" s="318">
        <f t="shared" si="125"/>
        <v>3778.1</v>
      </c>
      <c r="P154" s="317"/>
      <c r="Q154" s="318">
        <f t="shared" si="126"/>
        <v>3778.1</v>
      </c>
      <c r="R154" s="992"/>
      <c r="S154" s="992"/>
    </row>
    <row r="155" spans="1:21" s="986" customFormat="1" ht="51" x14ac:dyDescent="0.2">
      <c r="A155" s="356" t="s">
        <v>1301</v>
      </c>
      <c r="B155" s="357" t="s">
        <v>631</v>
      </c>
      <c r="C155" s="362">
        <v>5</v>
      </c>
      <c r="D155" s="362">
        <v>1</v>
      </c>
      <c r="E155" s="987" t="s">
        <v>800</v>
      </c>
      <c r="F155" s="983" t="s">
        <v>358</v>
      </c>
      <c r="G155" s="359">
        <f>G156</f>
        <v>10914</v>
      </c>
      <c r="H155" s="359">
        <f>SUM(H156+H158)</f>
        <v>0</v>
      </c>
      <c r="I155" s="359">
        <f t="shared" ref="I155:P155" si="136">SUM(I156)</f>
        <v>0</v>
      </c>
      <c r="J155" s="359">
        <f t="shared" si="136"/>
        <v>8815.5</v>
      </c>
      <c r="K155" s="359">
        <f t="shared" si="136"/>
        <v>8815.5</v>
      </c>
      <c r="L155" s="359">
        <f t="shared" si="136"/>
        <v>0</v>
      </c>
      <c r="M155" s="359">
        <f t="shared" si="136"/>
        <v>8815.5</v>
      </c>
      <c r="N155" s="359">
        <f t="shared" si="136"/>
        <v>0</v>
      </c>
      <c r="O155" s="360">
        <f t="shared" si="125"/>
        <v>8815.5</v>
      </c>
      <c r="P155" s="359">
        <f t="shared" si="136"/>
        <v>0</v>
      </c>
      <c r="Q155" s="360">
        <f t="shared" si="126"/>
        <v>8815.5</v>
      </c>
      <c r="R155" s="359">
        <f t="shared" ref="R155:S155" si="137">SUM(R156)</f>
        <v>0</v>
      </c>
      <c r="S155" s="359">
        <f t="shared" si="137"/>
        <v>0</v>
      </c>
    </row>
    <row r="156" spans="1:21" s="288" customFormat="1" ht="25.5" x14ac:dyDescent="0.2">
      <c r="A156" s="312" t="s">
        <v>1298</v>
      </c>
      <c r="B156" s="300" t="s">
        <v>631</v>
      </c>
      <c r="C156" s="293">
        <v>5</v>
      </c>
      <c r="D156" s="293">
        <v>1</v>
      </c>
      <c r="E156" s="988" t="s">
        <v>803</v>
      </c>
      <c r="F156" s="989">
        <v>440</v>
      </c>
      <c r="G156" s="317">
        <v>10914</v>
      </c>
      <c r="H156" s="990">
        <f>SUM(H157)</f>
        <v>0</v>
      </c>
      <c r="I156" s="991"/>
      <c r="J156" s="317">
        <f>SUM(J157)</f>
        <v>8815.5</v>
      </c>
      <c r="K156" s="317">
        <f>SUM(K157)</f>
        <v>8815.5</v>
      </c>
      <c r="L156" s="317">
        <f>SUM(L157)</f>
        <v>0</v>
      </c>
      <c r="M156" s="317">
        <f>SUM(M157)</f>
        <v>8815.5</v>
      </c>
      <c r="N156" s="317">
        <f>SUM(N157)</f>
        <v>0</v>
      </c>
      <c r="O156" s="318">
        <f t="shared" si="125"/>
        <v>8815.5</v>
      </c>
      <c r="P156" s="317">
        <f>SUM(P157)</f>
        <v>0</v>
      </c>
      <c r="Q156" s="318">
        <f t="shared" si="126"/>
        <v>8815.5</v>
      </c>
      <c r="R156" s="992"/>
      <c r="S156" s="992"/>
    </row>
    <row r="157" spans="1:21" s="288" customFormat="1" ht="25.5" x14ac:dyDescent="0.2">
      <c r="A157" s="312" t="s">
        <v>1299</v>
      </c>
      <c r="B157" s="300" t="s">
        <v>631</v>
      </c>
      <c r="C157" s="293">
        <v>5</v>
      </c>
      <c r="D157" s="293">
        <v>1</v>
      </c>
      <c r="E157" s="988" t="s">
        <v>803</v>
      </c>
      <c r="F157" s="989">
        <v>441</v>
      </c>
      <c r="G157" s="317">
        <v>10914</v>
      </c>
      <c r="H157" s="990"/>
      <c r="I157" s="991"/>
      <c r="J157" s="317">
        <v>8815.5</v>
      </c>
      <c r="K157" s="317">
        <f>SUM(I157:J157)</f>
        <v>8815.5</v>
      </c>
      <c r="L157" s="317"/>
      <c r="M157" s="317">
        <f>SUM(K157:L157)</f>
        <v>8815.5</v>
      </c>
      <c r="N157" s="317"/>
      <c r="O157" s="318">
        <f t="shared" si="125"/>
        <v>8815.5</v>
      </c>
      <c r="P157" s="317"/>
      <c r="Q157" s="318">
        <f t="shared" si="126"/>
        <v>8815.5</v>
      </c>
      <c r="R157" s="992"/>
      <c r="S157" s="992"/>
    </row>
    <row r="158" spans="1:21" s="986" customFormat="1" ht="39" customHeight="1" x14ac:dyDescent="0.2">
      <c r="A158" s="356" t="s">
        <v>806</v>
      </c>
      <c r="B158" s="357" t="s">
        <v>631</v>
      </c>
      <c r="C158" s="362">
        <v>5</v>
      </c>
      <c r="D158" s="362">
        <v>1</v>
      </c>
      <c r="E158" s="987" t="s">
        <v>805</v>
      </c>
      <c r="F158" s="983"/>
      <c r="G158" s="359">
        <f>G159</f>
        <v>9942.6</v>
      </c>
      <c r="H158" s="359">
        <f t="shared" ref="H158" si="138">H159</f>
        <v>0</v>
      </c>
      <c r="I158" s="359">
        <f t="shared" ref="I158:P158" si="139">SUM(I159)</f>
        <v>0</v>
      </c>
      <c r="J158" s="359">
        <f t="shared" si="139"/>
        <v>12118.5</v>
      </c>
      <c r="K158" s="359">
        <f t="shared" si="139"/>
        <v>12118.5</v>
      </c>
      <c r="L158" s="359">
        <f t="shared" si="139"/>
        <v>0</v>
      </c>
      <c r="M158" s="359">
        <f t="shared" si="139"/>
        <v>12118.5</v>
      </c>
      <c r="N158" s="359">
        <f t="shared" si="139"/>
        <v>0</v>
      </c>
      <c r="O158" s="360">
        <f t="shared" si="125"/>
        <v>12118.5</v>
      </c>
      <c r="P158" s="359">
        <f t="shared" si="139"/>
        <v>0</v>
      </c>
      <c r="Q158" s="360">
        <f t="shared" si="126"/>
        <v>12118.5</v>
      </c>
      <c r="R158" s="359">
        <f t="shared" ref="R158:S158" si="140">SUM(R159)</f>
        <v>0</v>
      </c>
      <c r="S158" s="359">
        <f t="shared" si="140"/>
        <v>0</v>
      </c>
    </row>
    <row r="159" spans="1:21" s="288" customFormat="1" ht="21" customHeight="1" x14ac:dyDescent="0.2">
      <c r="A159" s="312" t="s">
        <v>1298</v>
      </c>
      <c r="B159" s="300" t="s">
        <v>631</v>
      </c>
      <c r="C159" s="293">
        <v>5</v>
      </c>
      <c r="D159" s="293">
        <v>1</v>
      </c>
      <c r="E159" s="988" t="s">
        <v>805</v>
      </c>
      <c r="F159" s="989">
        <v>440</v>
      </c>
      <c r="G159" s="317">
        <f>G160</f>
        <v>9942.6</v>
      </c>
      <c r="H159" s="990"/>
      <c r="I159" s="991"/>
      <c r="J159" s="317">
        <f>SUM(J160)</f>
        <v>12118.5</v>
      </c>
      <c r="K159" s="317">
        <f>SUM(K160)</f>
        <v>12118.5</v>
      </c>
      <c r="L159" s="317">
        <f>SUM(L160)</f>
        <v>0</v>
      </c>
      <c r="M159" s="317">
        <f>SUM(M160)</f>
        <v>12118.5</v>
      </c>
      <c r="N159" s="317">
        <f>SUM(N160)</f>
        <v>0</v>
      </c>
      <c r="O159" s="318">
        <f t="shared" si="125"/>
        <v>12118.5</v>
      </c>
      <c r="P159" s="317">
        <f>SUM(P160)</f>
        <v>0</v>
      </c>
      <c r="Q159" s="318">
        <f t="shared" si="126"/>
        <v>12118.5</v>
      </c>
      <c r="R159" s="992"/>
      <c r="S159" s="992"/>
    </row>
    <row r="160" spans="1:21" s="288" customFormat="1" ht="27.75" customHeight="1" x14ac:dyDescent="0.2">
      <c r="A160" s="312" t="s">
        <v>1299</v>
      </c>
      <c r="B160" s="300" t="s">
        <v>631</v>
      </c>
      <c r="C160" s="293">
        <v>5</v>
      </c>
      <c r="D160" s="293">
        <v>1</v>
      </c>
      <c r="E160" s="988" t="s">
        <v>805</v>
      </c>
      <c r="F160" s="989">
        <v>441</v>
      </c>
      <c r="G160" s="317">
        <v>9942.6</v>
      </c>
      <c r="H160" s="990"/>
      <c r="I160" s="991"/>
      <c r="J160" s="317">
        <v>12118.5</v>
      </c>
      <c r="K160" s="317">
        <f>SUM(I160:J160)</f>
        <v>12118.5</v>
      </c>
      <c r="L160" s="317"/>
      <c r="M160" s="317">
        <f>SUM(K160:L160)</f>
        <v>12118.5</v>
      </c>
      <c r="N160" s="317"/>
      <c r="O160" s="318">
        <f t="shared" si="125"/>
        <v>12118.5</v>
      </c>
      <c r="P160" s="317"/>
      <c r="Q160" s="318">
        <f t="shared" si="126"/>
        <v>12118.5</v>
      </c>
      <c r="R160" s="992"/>
      <c r="S160" s="992"/>
    </row>
    <row r="161" spans="1:21" s="869" customFormat="1" ht="18.75" customHeight="1" x14ac:dyDescent="0.2">
      <c r="A161" s="361" t="s">
        <v>364</v>
      </c>
      <c r="B161" s="355" t="s">
        <v>631</v>
      </c>
      <c r="C161" s="362">
        <v>7</v>
      </c>
      <c r="D161" s="362">
        <v>9</v>
      </c>
      <c r="E161" s="759"/>
      <c r="F161" s="835"/>
      <c r="G161" s="360">
        <f>SUM(G162)</f>
        <v>800</v>
      </c>
      <c r="H161" s="360">
        <f>SUM(H162)</f>
        <v>0</v>
      </c>
      <c r="I161" s="360">
        <f t="shared" si="95"/>
        <v>800</v>
      </c>
      <c r="J161" s="360">
        <f>SUM(J162)</f>
        <v>0</v>
      </c>
      <c r="K161" s="360">
        <f t="shared" ref="K161:K212" si="141">I161+J161</f>
        <v>800</v>
      </c>
      <c r="L161" s="360">
        <f>SUM(L162)</f>
        <v>0</v>
      </c>
      <c r="M161" s="360">
        <f t="shared" ref="M161:M212" si="142">K161+L161</f>
        <v>800</v>
      </c>
      <c r="N161" s="360">
        <f>SUM(N162)</f>
        <v>0</v>
      </c>
      <c r="O161" s="360">
        <f t="shared" si="125"/>
        <v>800</v>
      </c>
      <c r="P161" s="360">
        <f>SUM(P162)</f>
        <v>0</v>
      </c>
      <c r="Q161" s="360">
        <f t="shared" si="126"/>
        <v>800</v>
      </c>
      <c r="R161" s="360">
        <v>0</v>
      </c>
      <c r="S161" s="360">
        <v>0</v>
      </c>
      <c r="T161" s="910"/>
      <c r="U161" s="899"/>
    </row>
    <row r="162" spans="1:21" s="869" customFormat="1" ht="31.5" customHeight="1" x14ac:dyDescent="0.2">
      <c r="A162" s="361" t="s">
        <v>1265</v>
      </c>
      <c r="B162" s="299" t="s">
        <v>631</v>
      </c>
      <c r="C162" s="293">
        <v>7</v>
      </c>
      <c r="D162" s="293">
        <v>9</v>
      </c>
      <c r="E162" s="832" t="s">
        <v>1266</v>
      </c>
      <c r="F162" s="835"/>
      <c r="G162" s="318">
        <f>SUM(G163+G165)</f>
        <v>800</v>
      </c>
      <c r="H162" s="318">
        <f>SUM(H163+H165)</f>
        <v>0</v>
      </c>
      <c r="I162" s="318">
        <f t="shared" si="95"/>
        <v>800</v>
      </c>
      <c r="J162" s="318">
        <f>SUM(J163+J165)</f>
        <v>0</v>
      </c>
      <c r="K162" s="318">
        <f t="shared" si="141"/>
        <v>800</v>
      </c>
      <c r="L162" s="318">
        <f>SUM(L163+L165)</f>
        <v>0</v>
      </c>
      <c r="M162" s="318">
        <f t="shared" si="142"/>
        <v>800</v>
      </c>
      <c r="N162" s="318">
        <f>SUM(N163+N165)</f>
        <v>0</v>
      </c>
      <c r="O162" s="318">
        <f t="shared" si="125"/>
        <v>800</v>
      </c>
      <c r="P162" s="318">
        <f>SUM(P163+P165)</f>
        <v>0</v>
      </c>
      <c r="Q162" s="318">
        <f t="shared" si="126"/>
        <v>800</v>
      </c>
      <c r="R162" s="359"/>
      <c r="S162" s="359"/>
      <c r="T162" s="910"/>
      <c r="U162" s="899"/>
    </row>
    <row r="163" spans="1:21" ht="37.5" hidden="1" customHeight="1" x14ac:dyDescent="0.2">
      <c r="A163" s="312" t="s">
        <v>1254</v>
      </c>
      <c r="B163" s="299" t="s">
        <v>631</v>
      </c>
      <c r="C163" s="293">
        <v>7</v>
      </c>
      <c r="D163" s="293">
        <v>9</v>
      </c>
      <c r="E163" s="832" t="s">
        <v>1252</v>
      </c>
      <c r="F163" s="836"/>
      <c r="G163" s="318">
        <f>SUM(G164)</f>
        <v>0</v>
      </c>
      <c r="H163" s="318">
        <f>SUM(H164)</f>
        <v>0</v>
      </c>
      <c r="I163" s="318">
        <f t="shared" si="95"/>
        <v>0</v>
      </c>
      <c r="J163" s="318">
        <f>SUM(J164)</f>
        <v>0</v>
      </c>
      <c r="K163" s="318">
        <f t="shared" si="141"/>
        <v>0</v>
      </c>
      <c r="L163" s="318">
        <f>SUM(L164)</f>
        <v>0</v>
      </c>
      <c r="M163" s="318">
        <f t="shared" si="142"/>
        <v>0</v>
      </c>
      <c r="N163" s="318">
        <f>SUM(N164)</f>
        <v>0</v>
      </c>
      <c r="O163" s="318">
        <f t="shared" si="125"/>
        <v>0</v>
      </c>
      <c r="P163" s="318">
        <f>SUM(P164)</f>
        <v>0</v>
      </c>
      <c r="Q163" s="318">
        <f t="shared" si="126"/>
        <v>0</v>
      </c>
      <c r="R163" s="317"/>
      <c r="S163" s="317"/>
      <c r="T163" s="911"/>
      <c r="U163" s="896"/>
    </row>
    <row r="164" spans="1:21" ht="30.75" hidden="1" customHeight="1" x14ac:dyDescent="0.2">
      <c r="A164" s="312" t="s">
        <v>1239</v>
      </c>
      <c r="B164" s="299" t="s">
        <v>631</v>
      </c>
      <c r="C164" s="293">
        <v>7</v>
      </c>
      <c r="D164" s="293">
        <v>9</v>
      </c>
      <c r="E164" s="832" t="s">
        <v>1252</v>
      </c>
      <c r="F164" s="836">
        <v>321</v>
      </c>
      <c r="G164" s="318"/>
      <c r="H164" s="318"/>
      <c r="I164" s="318">
        <f t="shared" si="95"/>
        <v>0</v>
      </c>
      <c r="J164" s="318"/>
      <c r="K164" s="318">
        <f t="shared" si="141"/>
        <v>0</v>
      </c>
      <c r="L164" s="318"/>
      <c r="M164" s="318">
        <f t="shared" si="142"/>
        <v>0</v>
      </c>
      <c r="N164" s="318"/>
      <c r="O164" s="318">
        <f t="shared" si="125"/>
        <v>0</v>
      </c>
      <c r="P164" s="318"/>
      <c r="Q164" s="318">
        <f t="shared" si="126"/>
        <v>0</v>
      </c>
      <c r="R164" s="317"/>
      <c r="S164" s="317"/>
      <c r="T164" s="911"/>
      <c r="U164" s="896"/>
    </row>
    <row r="165" spans="1:21" ht="42.75" customHeight="1" x14ac:dyDescent="0.2">
      <c r="A165" s="312" t="s">
        <v>1253</v>
      </c>
      <c r="B165" s="299" t="s">
        <v>631</v>
      </c>
      <c r="C165" s="293">
        <v>7</v>
      </c>
      <c r="D165" s="293">
        <v>9</v>
      </c>
      <c r="E165" s="832" t="s">
        <v>1255</v>
      </c>
      <c r="F165" s="836"/>
      <c r="G165" s="318">
        <f>SUM(G166)</f>
        <v>800</v>
      </c>
      <c r="H165" s="318">
        <f>SUM(H166)</f>
        <v>0</v>
      </c>
      <c r="I165" s="318">
        <f t="shared" si="95"/>
        <v>800</v>
      </c>
      <c r="J165" s="318">
        <f>SUM(J166)</f>
        <v>0</v>
      </c>
      <c r="K165" s="318">
        <f t="shared" si="141"/>
        <v>800</v>
      </c>
      <c r="L165" s="318">
        <f>SUM(L166)</f>
        <v>0</v>
      </c>
      <c r="M165" s="318">
        <f t="shared" si="142"/>
        <v>800</v>
      </c>
      <c r="N165" s="318">
        <f>SUM(N166)</f>
        <v>0</v>
      </c>
      <c r="O165" s="318">
        <f t="shared" si="125"/>
        <v>800</v>
      </c>
      <c r="P165" s="318">
        <f>SUM(P166)</f>
        <v>0</v>
      </c>
      <c r="Q165" s="318">
        <f t="shared" si="126"/>
        <v>800</v>
      </c>
      <c r="R165" s="317"/>
      <c r="S165" s="317"/>
      <c r="T165" s="911"/>
      <c r="U165" s="896"/>
    </row>
    <row r="166" spans="1:21" ht="30.75" customHeight="1" x14ac:dyDescent="0.2">
      <c r="A166" s="312" t="s">
        <v>1239</v>
      </c>
      <c r="B166" s="299" t="s">
        <v>631</v>
      </c>
      <c r="C166" s="293">
        <v>7</v>
      </c>
      <c r="D166" s="293">
        <v>9</v>
      </c>
      <c r="E166" s="832" t="s">
        <v>1255</v>
      </c>
      <c r="F166" s="836">
        <v>321</v>
      </c>
      <c r="G166" s="318">
        <v>800</v>
      </c>
      <c r="H166" s="318"/>
      <c r="I166" s="318">
        <f t="shared" si="95"/>
        <v>800</v>
      </c>
      <c r="J166" s="318"/>
      <c r="K166" s="318">
        <f t="shared" si="141"/>
        <v>800</v>
      </c>
      <c r="L166" s="318"/>
      <c r="M166" s="318">
        <f t="shared" si="142"/>
        <v>800</v>
      </c>
      <c r="N166" s="318"/>
      <c r="O166" s="318">
        <f t="shared" si="125"/>
        <v>800</v>
      </c>
      <c r="P166" s="318"/>
      <c r="Q166" s="318">
        <f t="shared" si="126"/>
        <v>800</v>
      </c>
      <c r="R166" s="317"/>
      <c r="S166" s="317"/>
      <c r="T166" s="911"/>
      <c r="U166" s="896"/>
    </row>
    <row r="167" spans="1:21" ht="19.5" customHeight="1" x14ac:dyDescent="0.2">
      <c r="A167" s="309" t="s">
        <v>367</v>
      </c>
      <c r="B167" s="355" t="s">
        <v>631</v>
      </c>
      <c r="C167" s="914" t="s">
        <v>208</v>
      </c>
      <c r="D167" s="915"/>
      <c r="E167" s="915"/>
      <c r="F167" s="835"/>
      <c r="G167" s="360">
        <f>SUM(G168)</f>
        <v>1958.9</v>
      </c>
      <c r="H167" s="360">
        <f>SUM(H168)</f>
        <v>0</v>
      </c>
      <c r="I167" s="360">
        <f t="shared" si="95"/>
        <v>1958.9</v>
      </c>
      <c r="J167" s="360">
        <f>SUM(J168)</f>
        <v>0</v>
      </c>
      <c r="K167" s="360">
        <f t="shared" si="141"/>
        <v>1958.9</v>
      </c>
      <c r="L167" s="360">
        <f>SUM(L168)</f>
        <v>-1238.8</v>
      </c>
      <c r="M167" s="360">
        <f t="shared" si="142"/>
        <v>720.10000000000014</v>
      </c>
      <c r="N167" s="360">
        <f>SUM(N168)</f>
        <v>0</v>
      </c>
      <c r="O167" s="360">
        <f t="shared" si="125"/>
        <v>720.10000000000014</v>
      </c>
      <c r="P167" s="360">
        <f>SUM(P168)</f>
        <v>0</v>
      </c>
      <c r="Q167" s="360">
        <f t="shared" si="126"/>
        <v>720.10000000000014</v>
      </c>
      <c r="R167" s="360">
        <f t="shared" ref="R167:S167" si="143">SUM(R168)</f>
        <v>1280</v>
      </c>
      <c r="S167" s="360">
        <f t="shared" si="143"/>
        <v>1631.5</v>
      </c>
      <c r="T167" s="911"/>
      <c r="U167" s="896"/>
    </row>
    <row r="168" spans="1:21" ht="39" customHeight="1" x14ac:dyDescent="0.2">
      <c r="A168" s="916" t="s">
        <v>1225</v>
      </c>
      <c r="B168" s="355" t="s">
        <v>631</v>
      </c>
      <c r="C168" s="914" t="s">
        <v>208</v>
      </c>
      <c r="D168" s="915"/>
      <c r="E168" s="915"/>
      <c r="F168" s="835"/>
      <c r="G168" s="359">
        <f t="shared" ref="G168:S168" si="144">SUM(G169)</f>
        <v>1958.9</v>
      </c>
      <c r="H168" s="359">
        <f t="shared" si="144"/>
        <v>0</v>
      </c>
      <c r="I168" s="360">
        <f t="shared" ref="I168:I212" si="145">G168+H168</f>
        <v>1958.9</v>
      </c>
      <c r="J168" s="359">
        <f t="shared" si="144"/>
        <v>0</v>
      </c>
      <c r="K168" s="360">
        <f t="shared" si="141"/>
        <v>1958.9</v>
      </c>
      <c r="L168" s="359">
        <f t="shared" si="144"/>
        <v>-1238.8</v>
      </c>
      <c r="M168" s="360">
        <f t="shared" si="142"/>
        <v>720.10000000000014</v>
      </c>
      <c r="N168" s="359">
        <f t="shared" si="144"/>
        <v>0</v>
      </c>
      <c r="O168" s="360">
        <f t="shared" si="125"/>
        <v>720.10000000000014</v>
      </c>
      <c r="P168" s="359">
        <f t="shared" si="144"/>
        <v>0</v>
      </c>
      <c r="Q168" s="360">
        <f t="shared" si="126"/>
        <v>720.10000000000014</v>
      </c>
      <c r="R168" s="359">
        <f t="shared" si="144"/>
        <v>1280</v>
      </c>
      <c r="S168" s="359">
        <f t="shared" si="144"/>
        <v>1631.5</v>
      </c>
      <c r="T168" s="911"/>
      <c r="U168" s="896"/>
    </row>
    <row r="169" spans="1:21" ht="15.75" customHeight="1" x14ac:dyDescent="0.2">
      <c r="A169" s="917" t="s">
        <v>299</v>
      </c>
      <c r="B169" s="299" t="s">
        <v>631</v>
      </c>
      <c r="C169" s="914" t="s">
        <v>208</v>
      </c>
      <c r="D169" s="915" t="s">
        <v>146</v>
      </c>
      <c r="E169" s="918"/>
      <c r="F169" s="836"/>
      <c r="G169" s="317">
        <f>G172+G174</f>
        <v>1958.9</v>
      </c>
      <c r="H169" s="317">
        <f>H172+H174</f>
        <v>0</v>
      </c>
      <c r="I169" s="318">
        <f t="shared" si="145"/>
        <v>1958.9</v>
      </c>
      <c r="J169" s="317">
        <f>J172+J174</f>
        <v>0</v>
      </c>
      <c r="K169" s="318">
        <f t="shared" si="141"/>
        <v>1958.9</v>
      </c>
      <c r="L169" s="317">
        <f>L172+L174+L170</f>
        <v>-1238.8</v>
      </c>
      <c r="M169" s="318">
        <f>K169+L169</f>
        <v>720.10000000000014</v>
      </c>
      <c r="N169" s="317">
        <f>N172+N174+N170</f>
        <v>0</v>
      </c>
      <c r="O169" s="318">
        <f t="shared" si="125"/>
        <v>720.10000000000014</v>
      </c>
      <c r="P169" s="317">
        <f>P172+P174+P170</f>
        <v>0</v>
      </c>
      <c r="Q169" s="318">
        <f t="shared" si="126"/>
        <v>720.10000000000014</v>
      </c>
      <c r="R169" s="317">
        <f t="shared" ref="R169:S169" si="146">R172+R174</f>
        <v>1280</v>
      </c>
      <c r="S169" s="317">
        <f t="shared" si="146"/>
        <v>1631.5</v>
      </c>
      <c r="T169" s="911"/>
      <c r="U169" s="896"/>
    </row>
    <row r="170" spans="1:21" ht="15.75" customHeight="1" x14ac:dyDescent="0.2">
      <c r="A170" s="916" t="s">
        <v>1200</v>
      </c>
      <c r="B170" s="355" t="s">
        <v>631</v>
      </c>
      <c r="C170" s="914" t="s">
        <v>208</v>
      </c>
      <c r="D170" s="915" t="s">
        <v>146</v>
      </c>
      <c r="E170" s="915" t="s">
        <v>1309</v>
      </c>
      <c r="F170" s="835"/>
      <c r="G170" s="359"/>
      <c r="H170" s="359"/>
      <c r="I170" s="360"/>
      <c r="J170" s="359"/>
      <c r="K170" s="360"/>
      <c r="L170" s="359">
        <f>L171</f>
        <v>39.700000000000003</v>
      </c>
      <c r="M170" s="360">
        <f>SUM(K170:L170)</f>
        <v>39.700000000000003</v>
      </c>
      <c r="N170" s="359">
        <f>N171</f>
        <v>0</v>
      </c>
      <c r="O170" s="360">
        <f t="shared" si="125"/>
        <v>39.700000000000003</v>
      </c>
      <c r="P170" s="359">
        <f>P171</f>
        <v>0</v>
      </c>
      <c r="Q170" s="360">
        <f t="shared" si="126"/>
        <v>39.700000000000003</v>
      </c>
      <c r="R170" s="359"/>
      <c r="S170" s="359"/>
      <c r="T170" s="911"/>
      <c r="U170" s="896"/>
    </row>
    <row r="171" spans="1:21" ht="15.75" customHeight="1" x14ac:dyDescent="0.2">
      <c r="A171" s="919" t="s">
        <v>634</v>
      </c>
      <c r="B171" s="299" t="s">
        <v>631</v>
      </c>
      <c r="C171" s="920" t="s">
        <v>208</v>
      </c>
      <c r="D171" s="918" t="s">
        <v>146</v>
      </c>
      <c r="E171" s="918" t="s">
        <v>1309</v>
      </c>
      <c r="F171" s="836">
        <v>322</v>
      </c>
      <c r="G171" s="317"/>
      <c r="H171" s="317"/>
      <c r="I171" s="318"/>
      <c r="J171" s="317"/>
      <c r="K171" s="318"/>
      <c r="L171" s="317">
        <v>39.700000000000003</v>
      </c>
      <c r="M171" s="318">
        <f>SUM(K171:L171)</f>
        <v>39.700000000000003</v>
      </c>
      <c r="N171" s="317"/>
      <c r="O171" s="318">
        <f t="shared" si="125"/>
        <v>39.700000000000003</v>
      </c>
      <c r="P171" s="317"/>
      <c r="Q171" s="318">
        <f t="shared" si="126"/>
        <v>39.700000000000003</v>
      </c>
      <c r="R171" s="317"/>
      <c r="S171" s="317"/>
      <c r="T171" s="911"/>
      <c r="U171" s="896"/>
    </row>
    <row r="172" spans="1:21" s="869" customFormat="1" ht="17.25" customHeight="1" x14ac:dyDescent="0.2">
      <c r="A172" s="916" t="s">
        <v>1200</v>
      </c>
      <c r="B172" s="355" t="s">
        <v>631</v>
      </c>
      <c r="C172" s="914" t="s">
        <v>208</v>
      </c>
      <c r="D172" s="915" t="s">
        <v>146</v>
      </c>
      <c r="E172" s="837">
        <v>5222702</v>
      </c>
      <c r="F172" s="835"/>
      <c r="G172" s="359">
        <f>SUM(G173)</f>
        <v>1958.9</v>
      </c>
      <c r="H172" s="359">
        <f>SUM(H173)</f>
        <v>0</v>
      </c>
      <c r="I172" s="360">
        <f t="shared" si="145"/>
        <v>1958.9</v>
      </c>
      <c r="J172" s="359">
        <f>SUM(J173)</f>
        <v>0</v>
      </c>
      <c r="K172" s="360">
        <f t="shared" si="141"/>
        <v>1958.9</v>
      </c>
      <c r="L172" s="359">
        <f>SUM(L173)</f>
        <v>-1278.5</v>
      </c>
      <c r="M172" s="360">
        <f t="shared" si="142"/>
        <v>680.40000000000009</v>
      </c>
      <c r="N172" s="359">
        <f>SUM(N173)</f>
        <v>0</v>
      </c>
      <c r="O172" s="360">
        <f t="shared" si="125"/>
        <v>680.40000000000009</v>
      </c>
      <c r="P172" s="359">
        <f>SUM(P173)</f>
        <v>0</v>
      </c>
      <c r="Q172" s="360">
        <f t="shared" si="126"/>
        <v>680.40000000000009</v>
      </c>
      <c r="R172" s="359">
        <f t="shared" ref="R172:S172" si="147">SUM(R173)</f>
        <v>1280</v>
      </c>
      <c r="S172" s="359">
        <f t="shared" si="147"/>
        <v>1631.5</v>
      </c>
      <c r="T172" s="910"/>
      <c r="U172" s="899"/>
    </row>
    <row r="173" spans="1:21" ht="17.25" customHeight="1" x14ac:dyDescent="0.2">
      <c r="A173" s="919" t="s">
        <v>634</v>
      </c>
      <c r="B173" s="299" t="s">
        <v>631</v>
      </c>
      <c r="C173" s="920" t="s">
        <v>208</v>
      </c>
      <c r="D173" s="918" t="s">
        <v>146</v>
      </c>
      <c r="E173" s="789">
        <v>5222702</v>
      </c>
      <c r="F173" s="836">
        <v>322</v>
      </c>
      <c r="G173" s="317">
        <v>1958.9</v>
      </c>
      <c r="H173" s="317"/>
      <c r="I173" s="318">
        <f t="shared" si="145"/>
        <v>1958.9</v>
      </c>
      <c r="J173" s="317"/>
      <c r="K173" s="318">
        <f t="shared" si="141"/>
        <v>1958.9</v>
      </c>
      <c r="L173" s="317">
        <v>-1278.5</v>
      </c>
      <c r="M173" s="318">
        <f t="shared" si="142"/>
        <v>680.40000000000009</v>
      </c>
      <c r="N173" s="317"/>
      <c r="O173" s="318">
        <f t="shared" si="125"/>
        <v>680.40000000000009</v>
      </c>
      <c r="P173" s="317"/>
      <c r="Q173" s="318">
        <f t="shared" si="126"/>
        <v>680.40000000000009</v>
      </c>
      <c r="R173" s="317">
        <v>1280</v>
      </c>
      <c r="S173" s="317">
        <v>1631.5</v>
      </c>
      <c r="T173" s="911"/>
      <c r="U173" s="896"/>
    </row>
    <row r="174" spans="1:21" s="869" customFormat="1" ht="17.25" hidden="1" customHeight="1" x14ac:dyDescent="0.2">
      <c r="A174" s="916" t="s">
        <v>1201</v>
      </c>
      <c r="B174" s="355" t="s">
        <v>631</v>
      </c>
      <c r="C174" s="914" t="s">
        <v>208</v>
      </c>
      <c r="D174" s="915" t="s">
        <v>146</v>
      </c>
      <c r="E174" s="837">
        <v>1008820</v>
      </c>
      <c r="F174" s="835"/>
      <c r="G174" s="359">
        <f>SUM(G175)</f>
        <v>0</v>
      </c>
      <c r="H174" s="359"/>
      <c r="I174" s="360">
        <f t="shared" si="145"/>
        <v>0</v>
      </c>
      <c r="J174" s="359"/>
      <c r="K174" s="360">
        <f t="shared" si="141"/>
        <v>0</v>
      </c>
      <c r="L174" s="359"/>
      <c r="M174" s="360">
        <f t="shared" si="142"/>
        <v>0</v>
      </c>
      <c r="N174" s="359"/>
      <c r="O174" s="360">
        <f t="shared" si="125"/>
        <v>0</v>
      </c>
      <c r="P174" s="359"/>
      <c r="Q174" s="360">
        <f t="shared" si="126"/>
        <v>0</v>
      </c>
      <c r="R174" s="359"/>
      <c r="S174" s="359"/>
      <c r="T174" s="910"/>
      <c r="U174" s="899"/>
    </row>
    <row r="175" spans="1:21" ht="18.75" hidden="1" customHeight="1" x14ac:dyDescent="0.2">
      <c r="A175" s="919" t="s">
        <v>634</v>
      </c>
      <c r="B175" s="299" t="s">
        <v>631</v>
      </c>
      <c r="C175" s="920" t="s">
        <v>208</v>
      </c>
      <c r="D175" s="918" t="s">
        <v>146</v>
      </c>
      <c r="E175" s="789">
        <v>1008820</v>
      </c>
      <c r="F175" s="836">
        <v>322</v>
      </c>
      <c r="G175" s="317"/>
      <c r="H175" s="317"/>
      <c r="I175" s="360">
        <f t="shared" si="145"/>
        <v>0</v>
      </c>
      <c r="J175" s="317"/>
      <c r="K175" s="360">
        <f t="shared" si="141"/>
        <v>0</v>
      </c>
      <c r="L175" s="317"/>
      <c r="M175" s="360">
        <f t="shared" si="142"/>
        <v>0</v>
      </c>
      <c r="N175" s="317"/>
      <c r="O175" s="360">
        <f t="shared" si="125"/>
        <v>0</v>
      </c>
      <c r="P175" s="317"/>
      <c r="Q175" s="360">
        <f t="shared" si="126"/>
        <v>0</v>
      </c>
      <c r="R175" s="317"/>
      <c r="S175" s="317"/>
      <c r="T175" s="911"/>
      <c r="U175" s="896"/>
    </row>
    <row r="176" spans="1:21" s="869" customFormat="1" ht="31.5" customHeight="1" x14ac:dyDescent="0.2">
      <c r="A176" s="361" t="s">
        <v>639</v>
      </c>
      <c r="B176" s="355" t="s">
        <v>640</v>
      </c>
      <c r="C176" s="362"/>
      <c r="D176" s="362"/>
      <c r="E176" s="363"/>
      <c r="F176" s="835"/>
      <c r="G176" s="359">
        <f>SUM(G177+G185)</f>
        <v>3183.4</v>
      </c>
      <c r="H176" s="359">
        <f>SUM(H177+H185)</f>
        <v>2711</v>
      </c>
      <c r="I176" s="360">
        <f t="shared" si="145"/>
        <v>5894.4</v>
      </c>
      <c r="J176" s="359">
        <f>SUM(J177+J185)</f>
        <v>0</v>
      </c>
      <c r="K176" s="360">
        <f t="shared" si="141"/>
        <v>5894.4</v>
      </c>
      <c r="L176" s="359">
        <f>SUM(L177+L185)</f>
        <v>0</v>
      </c>
      <c r="M176" s="360">
        <f t="shared" si="142"/>
        <v>5894.4</v>
      </c>
      <c r="N176" s="359">
        <f>SUM(N177+N185)</f>
        <v>13522.7</v>
      </c>
      <c r="O176" s="360">
        <f t="shared" si="125"/>
        <v>19417.099999999999</v>
      </c>
      <c r="P176" s="359">
        <f>SUM(P177+P185)</f>
        <v>0</v>
      </c>
      <c r="Q176" s="360">
        <f t="shared" si="126"/>
        <v>19417.099999999999</v>
      </c>
      <c r="R176" s="359">
        <f>SUM(R185)</f>
        <v>2069.3000000000002</v>
      </c>
      <c r="S176" s="359">
        <f>SUM(S185)</f>
        <v>0</v>
      </c>
      <c r="T176" s="910"/>
      <c r="U176" s="899"/>
    </row>
    <row r="177" spans="1:21" s="869" customFormat="1" ht="18" hidden="1" customHeight="1" x14ac:dyDescent="0.2">
      <c r="A177" s="361" t="s">
        <v>360</v>
      </c>
      <c r="B177" s="355" t="s">
        <v>640</v>
      </c>
      <c r="C177" s="362">
        <v>4</v>
      </c>
      <c r="D177" s="362"/>
      <c r="E177" s="363"/>
      <c r="F177" s="835"/>
      <c r="G177" s="359">
        <f t="shared" ref="G177:S181" si="148">SUM(G178)</f>
        <v>0</v>
      </c>
      <c r="H177" s="359">
        <f t="shared" si="148"/>
        <v>0</v>
      </c>
      <c r="I177" s="360">
        <f t="shared" si="145"/>
        <v>0</v>
      </c>
      <c r="J177" s="359">
        <f t="shared" si="148"/>
        <v>0</v>
      </c>
      <c r="K177" s="360">
        <f t="shared" si="141"/>
        <v>0</v>
      </c>
      <c r="L177" s="359">
        <f t="shared" si="148"/>
        <v>0</v>
      </c>
      <c r="M177" s="360">
        <f t="shared" si="142"/>
        <v>0</v>
      </c>
      <c r="N177" s="359">
        <f t="shared" si="148"/>
        <v>0</v>
      </c>
      <c r="O177" s="360">
        <f t="shared" si="125"/>
        <v>0</v>
      </c>
      <c r="P177" s="359">
        <f t="shared" si="148"/>
        <v>0</v>
      </c>
      <c r="Q177" s="360">
        <f t="shared" si="126"/>
        <v>0</v>
      </c>
      <c r="R177" s="359">
        <f>SUM(R178)</f>
        <v>0</v>
      </c>
      <c r="S177" s="359">
        <f>SUM(S178)</f>
        <v>0</v>
      </c>
      <c r="T177" s="910"/>
      <c r="U177" s="899"/>
    </row>
    <row r="178" spans="1:21" s="869" customFormat="1" ht="13.5" hidden="1" customHeight="1" x14ac:dyDescent="0.2">
      <c r="A178" s="361" t="s">
        <v>807</v>
      </c>
      <c r="B178" s="355" t="s">
        <v>640</v>
      </c>
      <c r="C178" s="362">
        <v>4</v>
      </c>
      <c r="D178" s="362">
        <v>12</v>
      </c>
      <c r="E178" s="363" t="s">
        <v>358</v>
      </c>
      <c r="F178" s="835" t="s">
        <v>358</v>
      </c>
      <c r="G178" s="359">
        <f t="shared" si="148"/>
        <v>0</v>
      </c>
      <c r="H178" s="359">
        <f t="shared" si="148"/>
        <v>0</v>
      </c>
      <c r="I178" s="360">
        <f t="shared" si="145"/>
        <v>0</v>
      </c>
      <c r="J178" s="359">
        <f t="shared" si="148"/>
        <v>0</v>
      </c>
      <c r="K178" s="360">
        <f t="shared" si="141"/>
        <v>0</v>
      </c>
      <c r="L178" s="359">
        <f t="shared" si="148"/>
        <v>0</v>
      </c>
      <c r="M178" s="360">
        <f t="shared" si="142"/>
        <v>0</v>
      </c>
      <c r="N178" s="359">
        <f t="shared" si="148"/>
        <v>0</v>
      </c>
      <c r="O178" s="360">
        <f t="shared" si="125"/>
        <v>0</v>
      </c>
      <c r="P178" s="359">
        <f t="shared" si="148"/>
        <v>0</v>
      </c>
      <c r="Q178" s="360">
        <f t="shared" si="126"/>
        <v>0</v>
      </c>
      <c r="R178" s="359"/>
      <c r="S178" s="359"/>
      <c r="T178" s="910" t="s">
        <v>350</v>
      </c>
      <c r="U178" s="899"/>
    </row>
    <row r="179" spans="1:21" s="869" customFormat="1" ht="13.5" hidden="1" customHeight="1" x14ac:dyDescent="0.2">
      <c r="A179" s="361" t="s">
        <v>585</v>
      </c>
      <c r="B179" s="355" t="s">
        <v>640</v>
      </c>
      <c r="C179" s="362">
        <v>4</v>
      </c>
      <c r="D179" s="362">
        <v>12</v>
      </c>
      <c r="E179" s="363">
        <v>5220000</v>
      </c>
      <c r="F179" s="835" t="s">
        <v>358</v>
      </c>
      <c r="G179" s="359">
        <f t="shared" si="148"/>
        <v>0</v>
      </c>
      <c r="H179" s="359">
        <f t="shared" si="148"/>
        <v>0</v>
      </c>
      <c r="I179" s="360">
        <f t="shared" si="145"/>
        <v>0</v>
      </c>
      <c r="J179" s="359">
        <f t="shared" si="148"/>
        <v>0</v>
      </c>
      <c r="K179" s="360">
        <f t="shared" si="141"/>
        <v>0</v>
      </c>
      <c r="L179" s="359">
        <f t="shared" si="148"/>
        <v>0</v>
      </c>
      <c r="M179" s="360">
        <f t="shared" si="142"/>
        <v>0</v>
      </c>
      <c r="N179" s="359">
        <f t="shared" si="148"/>
        <v>0</v>
      </c>
      <c r="O179" s="360">
        <f t="shared" si="125"/>
        <v>0</v>
      </c>
      <c r="P179" s="359">
        <f t="shared" si="148"/>
        <v>0</v>
      </c>
      <c r="Q179" s="360">
        <f t="shared" si="126"/>
        <v>0</v>
      </c>
      <c r="R179" s="359"/>
      <c r="S179" s="359"/>
      <c r="T179" s="910" t="s">
        <v>350</v>
      </c>
      <c r="U179" s="899"/>
    </row>
    <row r="180" spans="1:21" s="869" customFormat="1" ht="38.25" hidden="1" customHeight="1" x14ac:dyDescent="0.2">
      <c r="A180" s="361" t="s">
        <v>808</v>
      </c>
      <c r="B180" s="355" t="s">
        <v>640</v>
      </c>
      <c r="C180" s="362">
        <v>4</v>
      </c>
      <c r="D180" s="362">
        <v>12</v>
      </c>
      <c r="E180" s="363">
        <v>5226300</v>
      </c>
      <c r="F180" s="835" t="s">
        <v>358</v>
      </c>
      <c r="G180" s="359">
        <f>G181+G183</f>
        <v>0</v>
      </c>
      <c r="H180" s="359">
        <f>H181+H183</f>
        <v>0</v>
      </c>
      <c r="I180" s="360">
        <f t="shared" si="145"/>
        <v>0</v>
      </c>
      <c r="J180" s="359">
        <f>J181+J183</f>
        <v>0</v>
      </c>
      <c r="K180" s="360">
        <f t="shared" si="141"/>
        <v>0</v>
      </c>
      <c r="L180" s="359">
        <f>L181+L183</f>
        <v>0</v>
      </c>
      <c r="M180" s="360">
        <f t="shared" si="142"/>
        <v>0</v>
      </c>
      <c r="N180" s="359">
        <f>N181+N183</f>
        <v>0</v>
      </c>
      <c r="O180" s="360">
        <f t="shared" si="125"/>
        <v>0</v>
      </c>
      <c r="P180" s="359">
        <f>P181+P183</f>
        <v>0</v>
      </c>
      <c r="Q180" s="360">
        <f t="shared" si="126"/>
        <v>0</v>
      </c>
      <c r="R180" s="359"/>
      <c r="S180" s="359"/>
      <c r="T180" s="910" t="s">
        <v>350</v>
      </c>
      <c r="U180" s="899"/>
    </row>
    <row r="181" spans="1:21" ht="18" hidden="1" customHeight="1" x14ac:dyDescent="0.2">
      <c r="A181" s="312" t="s">
        <v>582</v>
      </c>
      <c r="B181" s="299" t="s">
        <v>640</v>
      </c>
      <c r="C181" s="293">
        <v>4</v>
      </c>
      <c r="D181" s="293">
        <v>12</v>
      </c>
      <c r="E181" s="294">
        <v>5226300</v>
      </c>
      <c r="F181" s="836">
        <v>610</v>
      </c>
      <c r="G181" s="317">
        <f>SUM(G182)</f>
        <v>0</v>
      </c>
      <c r="H181" s="317">
        <f>SUM(H182)</f>
        <v>0</v>
      </c>
      <c r="I181" s="360">
        <f t="shared" si="145"/>
        <v>0</v>
      </c>
      <c r="J181" s="317">
        <f>SUM(J182)</f>
        <v>0</v>
      </c>
      <c r="K181" s="360">
        <f t="shared" si="141"/>
        <v>0</v>
      </c>
      <c r="L181" s="317">
        <f>SUM(L182)</f>
        <v>0</v>
      </c>
      <c r="M181" s="360">
        <f t="shared" si="142"/>
        <v>0</v>
      </c>
      <c r="N181" s="317">
        <f>SUM(N182)</f>
        <v>0</v>
      </c>
      <c r="O181" s="360">
        <f t="shared" si="125"/>
        <v>0</v>
      </c>
      <c r="P181" s="317">
        <f>SUM(P182)</f>
        <v>0</v>
      </c>
      <c r="Q181" s="360">
        <f t="shared" si="126"/>
        <v>0</v>
      </c>
      <c r="R181" s="317">
        <f t="shared" si="148"/>
        <v>0</v>
      </c>
      <c r="S181" s="317">
        <f t="shared" si="148"/>
        <v>0</v>
      </c>
      <c r="T181" s="911"/>
      <c r="U181" s="896"/>
    </row>
    <row r="182" spans="1:21" hidden="1" x14ac:dyDescent="0.2">
      <c r="A182" s="312" t="s">
        <v>584</v>
      </c>
      <c r="B182" s="299" t="s">
        <v>640</v>
      </c>
      <c r="C182" s="293">
        <v>4</v>
      </c>
      <c r="D182" s="293">
        <v>12</v>
      </c>
      <c r="E182" s="294">
        <v>5226300</v>
      </c>
      <c r="F182" s="836">
        <v>612</v>
      </c>
      <c r="G182" s="317"/>
      <c r="H182" s="317"/>
      <c r="I182" s="360">
        <f t="shared" si="145"/>
        <v>0</v>
      </c>
      <c r="J182" s="317"/>
      <c r="K182" s="360">
        <f t="shared" si="141"/>
        <v>0</v>
      </c>
      <c r="L182" s="317"/>
      <c r="M182" s="360">
        <f t="shared" si="142"/>
        <v>0</v>
      </c>
      <c r="N182" s="317"/>
      <c r="O182" s="360">
        <f t="shared" si="125"/>
        <v>0</v>
      </c>
      <c r="P182" s="317"/>
      <c r="Q182" s="360">
        <f t="shared" si="126"/>
        <v>0</v>
      </c>
      <c r="R182" s="317"/>
      <c r="S182" s="317"/>
      <c r="T182" s="911"/>
      <c r="U182" s="896"/>
    </row>
    <row r="183" spans="1:21" hidden="1" x14ac:dyDescent="0.2">
      <c r="A183" s="312" t="s">
        <v>598</v>
      </c>
      <c r="B183" s="299" t="s">
        <v>640</v>
      </c>
      <c r="C183" s="293">
        <v>4</v>
      </c>
      <c r="D183" s="293">
        <v>12</v>
      </c>
      <c r="E183" s="294">
        <v>5226300</v>
      </c>
      <c r="F183" s="836">
        <v>620</v>
      </c>
      <c r="G183" s="317">
        <f>SUM(G184)</f>
        <v>0</v>
      </c>
      <c r="H183" s="317">
        <f>SUM(H184)</f>
        <v>0</v>
      </c>
      <c r="I183" s="360">
        <f t="shared" si="145"/>
        <v>0</v>
      </c>
      <c r="J183" s="317">
        <f>SUM(J184)</f>
        <v>0</v>
      </c>
      <c r="K183" s="360">
        <f t="shared" si="141"/>
        <v>0</v>
      </c>
      <c r="L183" s="317">
        <f>SUM(L184)</f>
        <v>0</v>
      </c>
      <c r="M183" s="360">
        <f t="shared" si="142"/>
        <v>0</v>
      </c>
      <c r="N183" s="317">
        <f>SUM(N184)</f>
        <v>0</v>
      </c>
      <c r="O183" s="360">
        <f t="shared" si="125"/>
        <v>0</v>
      </c>
      <c r="P183" s="317">
        <f>SUM(P184)</f>
        <v>0</v>
      </c>
      <c r="Q183" s="360">
        <f t="shared" si="126"/>
        <v>0</v>
      </c>
      <c r="R183" s="317"/>
      <c r="S183" s="317"/>
      <c r="T183" s="911"/>
      <c r="U183" s="896"/>
    </row>
    <row r="184" spans="1:21" hidden="1" x14ac:dyDescent="0.2">
      <c r="A184" s="312" t="s">
        <v>600</v>
      </c>
      <c r="B184" s="299" t="s">
        <v>640</v>
      </c>
      <c r="C184" s="293">
        <v>4</v>
      </c>
      <c r="D184" s="293">
        <v>12</v>
      </c>
      <c r="E184" s="294">
        <v>5226300</v>
      </c>
      <c r="F184" s="836">
        <v>622</v>
      </c>
      <c r="G184" s="317"/>
      <c r="H184" s="317"/>
      <c r="I184" s="360">
        <f t="shared" si="145"/>
        <v>0</v>
      </c>
      <c r="J184" s="317"/>
      <c r="K184" s="360">
        <f t="shared" si="141"/>
        <v>0</v>
      </c>
      <c r="L184" s="317"/>
      <c r="M184" s="360">
        <f t="shared" si="142"/>
        <v>0</v>
      </c>
      <c r="N184" s="317"/>
      <c r="O184" s="360">
        <f t="shared" si="125"/>
        <v>0</v>
      </c>
      <c r="P184" s="317"/>
      <c r="Q184" s="360">
        <f t="shared" si="126"/>
        <v>0</v>
      </c>
      <c r="R184" s="317"/>
      <c r="S184" s="317"/>
      <c r="T184" s="911"/>
      <c r="U184" s="896"/>
    </row>
    <row r="185" spans="1:21" s="869" customFormat="1" x14ac:dyDescent="0.2">
      <c r="A185" s="361" t="s">
        <v>363</v>
      </c>
      <c r="B185" s="355" t="s">
        <v>640</v>
      </c>
      <c r="C185" s="362">
        <v>7</v>
      </c>
      <c r="D185" s="362"/>
      <c r="E185" s="363"/>
      <c r="F185" s="835"/>
      <c r="G185" s="359">
        <f>G186+G190+G207+G213</f>
        <v>3183.4</v>
      </c>
      <c r="H185" s="359">
        <f>H186+H190+H207+H213</f>
        <v>2711</v>
      </c>
      <c r="I185" s="360">
        <f t="shared" si="145"/>
        <v>5894.4</v>
      </c>
      <c r="J185" s="359">
        <f>J186+J190+J207+J213</f>
        <v>0</v>
      </c>
      <c r="K185" s="360">
        <f t="shared" si="141"/>
        <v>5894.4</v>
      </c>
      <c r="L185" s="359">
        <f>L186+L190+L207+L213</f>
        <v>0</v>
      </c>
      <c r="M185" s="360">
        <f t="shared" si="142"/>
        <v>5894.4</v>
      </c>
      <c r="N185" s="359">
        <f>N186+N190+N207+N213</f>
        <v>13522.7</v>
      </c>
      <c r="O185" s="360">
        <f t="shared" si="125"/>
        <v>19417.099999999999</v>
      </c>
      <c r="P185" s="359">
        <f>P186+P190+P207+P213</f>
        <v>0</v>
      </c>
      <c r="Q185" s="360">
        <f t="shared" si="126"/>
        <v>19417.099999999999</v>
      </c>
      <c r="R185" s="359">
        <f>SUM(R207+R213)</f>
        <v>2069.3000000000002</v>
      </c>
      <c r="S185" s="359">
        <f>SUM(S207+S213)</f>
        <v>0</v>
      </c>
      <c r="T185" s="910"/>
      <c r="U185" s="899"/>
    </row>
    <row r="186" spans="1:21" s="869" customFormat="1" x14ac:dyDescent="0.2">
      <c r="A186" s="361" t="s">
        <v>238</v>
      </c>
      <c r="B186" s="355" t="s">
        <v>640</v>
      </c>
      <c r="C186" s="362">
        <v>7</v>
      </c>
      <c r="D186" s="362">
        <v>1</v>
      </c>
      <c r="E186" s="363"/>
      <c r="F186" s="835"/>
      <c r="G186" s="359">
        <f t="shared" ref="G186:P188" si="149">G187</f>
        <v>0</v>
      </c>
      <c r="H186" s="359">
        <f t="shared" si="149"/>
        <v>0</v>
      </c>
      <c r="I186" s="360">
        <f t="shared" si="145"/>
        <v>0</v>
      </c>
      <c r="J186" s="359">
        <f t="shared" si="149"/>
        <v>0</v>
      </c>
      <c r="K186" s="360">
        <f t="shared" si="141"/>
        <v>0</v>
      </c>
      <c r="L186" s="359">
        <f t="shared" si="149"/>
        <v>0</v>
      </c>
      <c r="M186" s="360">
        <f t="shared" si="142"/>
        <v>0</v>
      </c>
      <c r="N186" s="359">
        <f t="shared" si="149"/>
        <v>3404.6</v>
      </c>
      <c r="O186" s="360">
        <f t="shared" si="125"/>
        <v>3404.6</v>
      </c>
      <c r="P186" s="359">
        <f t="shared" si="149"/>
        <v>0</v>
      </c>
      <c r="Q186" s="360">
        <f t="shared" si="126"/>
        <v>3404.6</v>
      </c>
      <c r="R186" s="359"/>
      <c r="S186" s="359"/>
      <c r="T186" s="910"/>
      <c r="U186" s="899"/>
    </row>
    <row r="187" spans="1:21" s="869" customFormat="1" ht="26.25" customHeight="1" x14ac:dyDescent="0.2">
      <c r="A187" s="361" t="s">
        <v>732</v>
      </c>
      <c r="B187" s="355" t="s">
        <v>640</v>
      </c>
      <c r="C187" s="362">
        <v>7</v>
      </c>
      <c r="D187" s="362">
        <v>1</v>
      </c>
      <c r="E187" s="363">
        <v>5225602</v>
      </c>
      <c r="F187" s="835" t="s">
        <v>358</v>
      </c>
      <c r="G187" s="359">
        <f t="shared" si="149"/>
        <v>0</v>
      </c>
      <c r="H187" s="359">
        <f t="shared" si="149"/>
        <v>0</v>
      </c>
      <c r="I187" s="360">
        <f t="shared" si="145"/>
        <v>0</v>
      </c>
      <c r="J187" s="359">
        <f t="shared" si="149"/>
        <v>0</v>
      </c>
      <c r="K187" s="360">
        <f t="shared" si="141"/>
        <v>0</v>
      </c>
      <c r="L187" s="359">
        <f t="shared" si="149"/>
        <v>0</v>
      </c>
      <c r="M187" s="360">
        <f t="shared" si="142"/>
        <v>0</v>
      </c>
      <c r="N187" s="359">
        <f t="shared" si="149"/>
        <v>3404.6</v>
      </c>
      <c r="O187" s="360">
        <f t="shared" si="125"/>
        <v>3404.6</v>
      </c>
      <c r="P187" s="359">
        <f t="shared" si="149"/>
        <v>0</v>
      </c>
      <c r="Q187" s="360">
        <f t="shared" si="126"/>
        <v>3404.6</v>
      </c>
      <c r="R187" s="359"/>
      <c r="S187" s="359"/>
      <c r="T187" s="910"/>
      <c r="U187" s="899"/>
    </row>
    <row r="188" spans="1:21" ht="18" customHeight="1" x14ac:dyDescent="0.2">
      <c r="A188" s="312" t="s">
        <v>582</v>
      </c>
      <c r="B188" s="299" t="s">
        <v>640</v>
      </c>
      <c r="C188" s="293">
        <v>7</v>
      </c>
      <c r="D188" s="293">
        <v>1</v>
      </c>
      <c r="E188" s="294">
        <v>5225602</v>
      </c>
      <c r="F188" s="836">
        <v>610</v>
      </c>
      <c r="G188" s="317">
        <f t="shared" si="149"/>
        <v>0</v>
      </c>
      <c r="H188" s="317">
        <f t="shared" si="149"/>
        <v>0</v>
      </c>
      <c r="I188" s="360">
        <f t="shared" si="145"/>
        <v>0</v>
      </c>
      <c r="J188" s="317">
        <f t="shared" si="149"/>
        <v>0</v>
      </c>
      <c r="K188" s="360">
        <f t="shared" si="141"/>
        <v>0</v>
      </c>
      <c r="L188" s="317">
        <f t="shared" si="149"/>
        <v>0</v>
      </c>
      <c r="M188" s="360">
        <f t="shared" si="142"/>
        <v>0</v>
      </c>
      <c r="N188" s="317">
        <f t="shared" si="149"/>
        <v>3404.6</v>
      </c>
      <c r="O188" s="360">
        <f t="shared" si="125"/>
        <v>3404.6</v>
      </c>
      <c r="P188" s="317">
        <f t="shared" si="149"/>
        <v>0</v>
      </c>
      <c r="Q188" s="360">
        <f t="shared" si="126"/>
        <v>3404.6</v>
      </c>
      <c r="R188" s="317"/>
      <c r="S188" s="317"/>
      <c r="T188" s="911"/>
      <c r="U188" s="896"/>
    </row>
    <row r="189" spans="1:21" ht="18" customHeight="1" x14ac:dyDescent="0.2">
      <c r="A189" s="312" t="s">
        <v>809</v>
      </c>
      <c r="B189" s="299" t="s">
        <v>640</v>
      </c>
      <c r="C189" s="293">
        <v>7</v>
      </c>
      <c r="D189" s="293">
        <v>1</v>
      </c>
      <c r="E189" s="294">
        <v>5225602</v>
      </c>
      <c r="F189" s="836">
        <v>612</v>
      </c>
      <c r="G189" s="317"/>
      <c r="H189" s="317"/>
      <c r="I189" s="360">
        <f t="shared" si="145"/>
        <v>0</v>
      </c>
      <c r="J189" s="317"/>
      <c r="K189" s="360">
        <f t="shared" si="141"/>
        <v>0</v>
      </c>
      <c r="L189" s="317"/>
      <c r="M189" s="360">
        <f t="shared" si="142"/>
        <v>0</v>
      </c>
      <c r="N189" s="317">
        <v>3404.6</v>
      </c>
      <c r="O189" s="360">
        <f t="shared" si="125"/>
        <v>3404.6</v>
      </c>
      <c r="P189" s="317"/>
      <c r="Q189" s="360">
        <f t="shared" si="126"/>
        <v>3404.6</v>
      </c>
      <c r="R189" s="317"/>
      <c r="S189" s="317"/>
      <c r="T189" s="911"/>
      <c r="U189" s="896"/>
    </row>
    <row r="190" spans="1:21" s="869" customFormat="1" ht="18" customHeight="1" x14ac:dyDescent="0.2">
      <c r="A190" s="361" t="s">
        <v>240</v>
      </c>
      <c r="B190" s="355" t="s">
        <v>640</v>
      </c>
      <c r="C190" s="362">
        <v>7</v>
      </c>
      <c r="D190" s="362">
        <v>2</v>
      </c>
      <c r="E190" s="363"/>
      <c r="F190" s="835"/>
      <c r="G190" s="359">
        <f>G196+G201+G191</f>
        <v>0</v>
      </c>
      <c r="H190" s="359">
        <f>H196+H201+H191</f>
        <v>0</v>
      </c>
      <c r="I190" s="360">
        <f t="shared" si="145"/>
        <v>0</v>
      </c>
      <c r="J190" s="359">
        <f>J196+J201+J191</f>
        <v>0</v>
      </c>
      <c r="K190" s="360">
        <f t="shared" si="141"/>
        <v>0</v>
      </c>
      <c r="L190" s="359">
        <f>L196+L201+L191</f>
        <v>0</v>
      </c>
      <c r="M190" s="360">
        <f t="shared" si="142"/>
        <v>0</v>
      </c>
      <c r="N190" s="359">
        <f>N196+N201+N191</f>
        <v>10118.1</v>
      </c>
      <c r="O190" s="360">
        <f t="shared" si="125"/>
        <v>10118.1</v>
      </c>
      <c r="P190" s="359">
        <f>P196+P201+P191</f>
        <v>0</v>
      </c>
      <c r="Q190" s="360">
        <f t="shared" si="126"/>
        <v>10118.1</v>
      </c>
      <c r="R190" s="359"/>
      <c r="S190" s="359"/>
      <c r="T190" s="910"/>
      <c r="U190" s="899"/>
    </row>
    <row r="191" spans="1:21" s="869" customFormat="1" ht="18" hidden="1" customHeight="1" x14ac:dyDescent="0.2">
      <c r="A191" s="361" t="s">
        <v>1244</v>
      </c>
      <c r="B191" s="759" t="s">
        <v>640</v>
      </c>
      <c r="C191" s="831">
        <v>7</v>
      </c>
      <c r="D191" s="831">
        <v>2</v>
      </c>
      <c r="E191" s="363">
        <v>4362100</v>
      </c>
      <c r="F191" s="835"/>
      <c r="G191" s="359">
        <f>G192+G194</f>
        <v>0</v>
      </c>
      <c r="H191" s="359">
        <f>H192+H194</f>
        <v>0</v>
      </c>
      <c r="I191" s="360">
        <f t="shared" si="145"/>
        <v>0</v>
      </c>
      <c r="J191" s="359">
        <f>J192+J194</f>
        <v>0</v>
      </c>
      <c r="K191" s="360">
        <f t="shared" si="141"/>
        <v>0</v>
      </c>
      <c r="L191" s="359">
        <f>L192+L194</f>
        <v>0</v>
      </c>
      <c r="M191" s="360">
        <f t="shared" si="142"/>
        <v>0</v>
      </c>
      <c r="N191" s="359">
        <f>N192+N194</f>
        <v>0</v>
      </c>
      <c r="O191" s="360">
        <f t="shared" si="125"/>
        <v>0</v>
      </c>
      <c r="P191" s="359">
        <f>P192+P194</f>
        <v>0</v>
      </c>
      <c r="Q191" s="360">
        <f t="shared" si="126"/>
        <v>0</v>
      </c>
      <c r="R191" s="359"/>
      <c r="S191" s="359"/>
      <c r="T191" s="910"/>
      <c r="U191" s="899"/>
    </row>
    <row r="192" spans="1:21" s="869" customFormat="1" hidden="1" x14ac:dyDescent="0.2">
      <c r="A192" s="312" t="s">
        <v>582</v>
      </c>
      <c r="B192" s="832" t="s">
        <v>640</v>
      </c>
      <c r="C192" s="833">
        <v>7</v>
      </c>
      <c r="D192" s="833">
        <v>2</v>
      </c>
      <c r="E192" s="294">
        <v>4362100</v>
      </c>
      <c r="F192" s="836">
        <v>610</v>
      </c>
      <c r="G192" s="317">
        <f>G193</f>
        <v>0</v>
      </c>
      <c r="H192" s="317">
        <f>H193</f>
        <v>0</v>
      </c>
      <c r="I192" s="360">
        <f t="shared" si="145"/>
        <v>0</v>
      </c>
      <c r="J192" s="317">
        <f>J193</f>
        <v>0</v>
      </c>
      <c r="K192" s="360">
        <f t="shared" si="141"/>
        <v>0</v>
      </c>
      <c r="L192" s="317">
        <f>L193</f>
        <v>0</v>
      </c>
      <c r="M192" s="360">
        <f t="shared" si="142"/>
        <v>0</v>
      </c>
      <c r="N192" s="317">
        <f>N193</f>
        <v>0</v>
      </c>
      <c r="O192" s="360">
        <f t="shared" si="125"/>
        <v>0</v>
      </c>
      <c r="P192" s="317">
        <f>P193</f>
        <v>0</v>
      </c>
      <c r="Q192" s="360">
        <f t="shared" si="126"/>
        <v>0</v>
      </c>
      <c r="R192" s="359"/>
      <c r="S192" s="359"/>
      <c r="T192" s="910"/>
      <c r="U192" s="899"/>
    </row>
    <row r="193" spans="1:21" s="869" customFormat="1" hidden="1" x14ac:dyDescent="0.2">
      <c r="A193" s="312" t="s">
        <v>600</v>
      </c>
      <c r="B193" s="832" t="s">
        <v>640</v>
      </c>
      <c r="C193" s="833">
        <v>7</v>
      </c>
      <c r="D193" s="833">
        <v>2</v>
      </c>
      <c r="E193" s="294">
        <v>4362100</v>
      </c>
      <c r="F193" s="836">
        <v>612</v>
      </c>
      <c r="G193" s="317"/>
      <c r="H193" s="317"/>
      <c r="I193" s="360">
        <f t="shared" si="145"/>
        <v>0</v>
      </c>
      <c r="J193" s="317"/>
      <c r="K193" s="360">
        <f t="shared" si="141"/>
        <v>0</v>
      </c>
      <c r="L193" s="317"/>
      <c r="M193" s="360">
        <f t="shared" si="142"/>
        <v>0</v>
      </c>
      <c r="N193" s="317"/>
      <c r="O193" s="360">
        <f t="shared" si="125"/>
        <v>0</v>
      </c>
      <c r="P193" s="317"/>
      <c r="Q193" s="360">
        <f t="shared" si="126"/>
        <v>0</v>
      </c>
      <c r="R193" s="359"/>
      <c r="S193" s="359"/>
      <c r="T193" s="910"/>
      <c r="U193" s="899"/>
    </row>
    <row r="194" spans="1:21" s="869" customFormat="1" hidden="1" x14ac:dyDescent="0.2">
      <c r="A194" s="312" t="s">
        <v>598</v>
      </c>
      <c r="B194" s="832" t="s">
        <v>640</v>
      </c>
      <c r="C194" s="833">
        <v>7</v>
      </c>
      <c r="D194" s="833">
        <v>2</v>
      </c>
      <c r="E194" s="294">
        <v>4362100</v>
      </c>
      <c r="F194" s="836">
        <v>620</v>
      </c>
      <c r="G194" s="317">
        <f>G195</f>
        <v>0</v>
      </c>
      <c r="H194" s="317">
        <f>H195</f>
        <v>0</v>
      </c>
      <c r="I194" s="360">
        <f t="shared" si="145"/>
        <v>0</v>
      </c>
      <c r="J194" s="317">
        <f>J195</f>
        <v>0</v>
      </c>
      <c r="K194" s="360">
        <f t="shared" si="141"/>
        <v>0</v>
      </c>
      <c r="L194" s="317">
        <f>L195</f>
        <v>0</v>
      </c>
      <c r="M194" s="360">
        <f t="shared" si="142"/>
        <v>0</v>
      </c>
      <c r="N194" s="317">
        <f>N195</f>
        <v>0</v>
      </c>
      <c r="O194" s="360">
        <f t="shared" si="125"/>
        <v>0</v>
      </c>
      <c r="P194" s="317">
        <f>P195</f>
        <v>0</v>
      </c>
      <c r="Q194" s="360">
        <f t="shared" si="126"/>
        <v>0</v>
      </c>
      <c r="R194" s="359"/>
      <c r="S194" s="359"/>
      <c r="T194" s="910"/>
      <c r="U194" s="899"/>
    </row>
    <row r="195" spans="1:21" s="869" customFormat="1" hidden="1" x14ac:dyDescent="0.2">
      <c r="A195" s="312" t="s">
        <v>600</v>
      </c>
      <c r="B195" s="832" t="s">
        <v>640</v>
      </c>
      <c r="C195" s="833">
        <v>7</v>
      </c>
      <c r="D195" s="833">
        <v>2</v>
      </c>
      <c r="E195" s="294">
        <v>4362100</v>
      </c>
      <c r="F195" s="836">
        <v>622</v>
      </c>
      <c r="G195" s="317"/>
      <c r="H195" s="317"/>
      <c r="I195" s="360">
        <f t="shared" si="145"/>
        <v>0</v>
      </c>
      <c r="J195" s="317"/>
      <c r="K195" s="360">
        <f t="shared" si="141"/>
        <v>0</v>
      </c>
      <c r="L195" s="317"/>
      <c r="M195" s="360">
        <f t="shared" si="142"/>
        <v>0</v>
      </c>
      <c r="N195" s="317"/>
      <c r="O195" s="360">
        <f t="shared" si="125"/>
        <v>0</v>
      </c>
      <c r="P195" s="317"/>
      <c r="Q195" s="360">
        <f t="shared" si="126"/>
        <v>0</v>
      </c>
      <c r="R195" s="359"/>
      <c r="S195" s="359"/>
      <c r="T195" s="910"/>
      <c r="U195" s="899"/>
    </row>
    <row r="196" spans="1:21" s="869" customFormat="1" hidden="1" x14ac:dyDescent="0.2">
      <c r="A196" s="361" t="s">
        <v>731</v>
      </c>
      <c r="B196" s="355" t="s">
        <v>640</v>
      </c>
      <c r="C196" s="362">
        <v>7</v>
      </c>
      <c r="D196" s="362">
        <v>2</v>
      </c>
      <c r="E196" s="363">
        <v>5225601</v>
      </c>
      <c r="F196" s="835" t="s">
        <v>358</v>
      </c>
      <c r="G196" s="359">
        <f>G197+G199</f>
        <v>0</v>
      </c>
      <c r="H196" s="359">
        <f>H197+H199</f>
        <v>0</v>
      </c>
      <c r="I196" s="360">
        <f t="shared" si="145"/>
        <v>0</v>
      </c>
      <c r="J196" s="359">
        <f>J197+J199</f>
        <v>0</v>
      </c>
      <c r="K196" s="360">
        <f t="shared" si="141"/>
        <v>0</v>
      </c>
      <c r="L196" s="359">
        <f>L197+L199</f>
        <v>0</v>
      </c>
      <c r="M196" s="360">
        <f t="shared" si="142"/>
        <v>0</v>
      </c>
      <c r="N196" s="359">
        <f>N197+N199</f>
        <v>0</v>
      </c>
      <c r="O196" s="360">
        <f t="shared" si="125"/>
        <v>0</v>
      </c>
      <c r="P196" s="359">
        <f>P197+P199</f>
        <v>0</v>
      </c>
      <c r="Q196" s="360">
        <f t="shared" si="126"/>
        <v>0</v>
      </c>
      <c r="R196" s="359">
        <v>0</v>
      </c>
      <c r="S196" s="359">
        <v>0</v>
      </c>
      <c r="T196" s="910" t="s">
        <v>350</v>
      </c>
      <c r="U196" s="899"/>
    </row>
    <row r="197" spans="1:21" hidden="1" x14ac:dyDescent="0.2">
      <c r="A197" s="312" t="s">
        <v>582</v>
      </c>
      <c r="B197" s="299" t="s">
        <v>640</v>
      </c>
      <c r="C197" s="293">
        <v>7</v>
      </c>
      <c r="D197" s="293">
        <v>2</v>
      </c>
      <c r="E197" s="294">
        <v>5225601</v>
      </c>
      <c r="F197" s="836">
        <v>610</v>
      </c>
      <c r="G197" s="317">
        <f>G198</f>
        <v>0</v>
      </c>
      <c r="H197" s="317">
        <f>H198</f>
        <v>0</v>
      </c>
      <c r="I197" s="360">
        <f t="shared" si="145"/>
        <v>0</v>
      </c>
      <c r="J197" s="317">
        <f>J198</f>
        <v>0</v>
      </c>
      <c r="K197" s="360">
        <f t="shared" si="141"/>
        <v>0</v>
      </c>
      <c r="L197" s="317">
        <f>L198</f>
        <v>0</v>
      </c>
      <c r="M197" s="360">
        <f t="shared" si="142"/>
        <v>0</v>
      </c>
      <c r="N197" s="317">
        <f>N198</f>
        <v>0</v>
      </c>
      <c r="O197" s="360">
        <f t="shared" si="125"/>
        <v>0</v>
      </c>
      <c r="P197" s="317">
        <f>P198</f>
        <v>0</v>
      </c>
      <c r="Q197" s="360">
        <f t="shared" si="126"/>
        <v>0</v>
      </c>
      <c r="R197" s="317"/>
      <c r="S197" s="317"/>
      <c r="T197" s="911"/>
      <c r="U197" s="896"/>
    </row>
    <row r="198" spans="1:21" hidden="1" x14ac:dyDescent="0.2">
      <c r="A198" s="312" t="s">
        <v>584</v>
      </c>
      <c r="B198" s="299" t="s">
        <v>1047</v>
      </c>
      <c r="C198" s="293">
        <v>7</v>
      </c>
      <c r="D198" s="293">
        <v>2</v>
      </c>
      <c r="E198" s="294">
        <v>5225601</v>
      </c>
      <c r="F198" s="836">
        <v>612</v>
      </c>
      <c r="G198" s="317"/>
      <c r="H198" s="317"/>
      <c r="I198" s="360">
        <f t="shared" si="145"/>
        <v>0</v>
      </c>
      <c r="J198" s="317"/>
      <c r="K198" s="360">
        <f t="shared" si="141"/>
        <v>0</v>
      </c>
      <c r="L198" s="317"/>
      <c r="M198" s="360">
        <f t="shared" si="142"/>
        <v>0</v>
      </c>
      <c r="N198" s="317"/>
      <c r="O198" s="360">
        <f t="shared" si="125"/>
        <v>0</v>
      </c>
      <c r="P198" s="317"/>
      <c r="Q198" s="360">
        <f t="shared" si="126"/>
        <v>0</v>
      </c>
      <c r="R198" s="317">
        <v>0</v>
      </c>
      <c r="S198" s="317">
        <v>0</v>
      </c>
      <c r="T198" s="911" t="s">
        <v>350</v>
      </c>
      <c r="U198" s="896"/>
    </row>
    <row r="199" spans="1:21" hidden="1" x14ac:dyDescent="0.2">
      <c r="A199" s="312" t="s">
        <v>598</v>
      </c>
      <c r="B199" s="299" t="s">
        <v>1048</v>
      </c>
      <c r="C199" s="293">
        <v>7</v>
      </c>
      <c r="D199" s="293">
        <v>2</v>
      </c>
      <c r="E199" s="294">
        <v>5225601</v>
      </c>
      <c r="F199" s="836">
        <v>620</v>
      </c>
      <c r="G199" s="317">
        <f>G200</f>
        <v>0</v>
      </c>
      <c r="H199" s="317">
        <f>H200</f>
        <v>0</v>
      </c>
      <c r="I199" s="360">
        <f t="shared" si="145"/>
        <v>0</v>
      </c>
      <c r="J199" s="317">
        <f>J200</f>
        <v>0</v>
      </c>
      <c r="K199" s="360">
        <f t="shared" si="141"/>
        <v>0</v>
      </c>
      <c r="L199" s="317">
        <f>L200</f>
        <v>0</v>
      </c>
      <c r="M199" s="360">
        <f t="shared" si="142"/>
        <v>0</v>
      </c>
      <c r="N199" s="317">
        <f>N200</f>
        <v>0</v>
      </c>
      <c r="O199" s="360">
        <f t="shared" si="125"/>
        <v>0</v>
      </c>
      <c r="P199" s="317">
        <f>P200</f>
        <v>0</v>
      </c>
      <c r="Q199" s="360">
        <f t="shared" si="126"/>
        <v>0</v>
      </c>
      <c r="R199" s="317"/>
      <c r="S199" s="317"/>
      <c r="T199" s="911"/>
      <c r="U199" s="896"/>
    </row>
    <row r="200" spans="1:21" hidden="1" x14ac:dyDescent="0.2">
      <c r="A200" s="312" t="s">
        <v>600</v>
      </c>
      <c r="B200" s="299" t="s">
        <v>640</v>
      </c>
      <c r="C200" s="293">
        <v>7</v>
      </c>
      <c r="D200" s="293">
        <v>2</v>
      </c>
      <c r="E200" s="294">
        <v>5225601</v>
      </c>
      <c r="F200" s="836">
        <v>622</v>
      </c>
      <c r="G200" s="317"/>
      <c r="H200" s="317"/>
      <c r="I200" s="360">
        <f t="shared" si="145"/>
        <v>0</v>
      </c>
      <c r="J200" s="317"/>
      <c r="K200" s="360">
        <f t="shared" si="141"/>
        <v>0</v>
      </c>
      <c r="L200" s="317"/>
      <c r="M200" s="360">
        <f t="shared" si="142"/>
        <v>0</v>
      </c>
      <c r="N200" s="317"/>
      <c r="O200" s="360">
        <f t="shared" si="125"/>
        <v>0</v>
      </c>
      <c r="P200" s="317"/>
      <c r="Q200" s="360">
        <f t="shared" si="126"/>
        <v>0</v>
      </c>
      <c r="R200" s="317">
        <v>0</v>
      </c>
      <c r="S200" s="317">
        <v>0</v>
      </c>
      <c r="T200" s="911" t="s">
        <v>350</v>
      </c>
      <c r="U200" s="896"/>
    </row>
    <row r="201" spans="1:21" s="869" customFormat="1" hidden="1" x14ac:dyDescent="0.2">
      <c r="A201" s="361" t="s">
        <v>240</v>
      </c>
      <c r="B201" s="355" t="s">
        <v>640</v>
      </c>
      <c r="C201" s="362">
        <v>7</v>
      </c>
      <c r="D201" s="362">
        <v>2</v>
      </c>
      <c r="E201" s="363"/>
      <c r="F201" s="835"/>
      <c r="G201" s="359">
        <f>G202</f>
        <v>0</v>
      </c>
      <c r="H201" s="359">
        <f>H202</f>
        <v>0</v>
      </c>
      <c r="I201" s="360">
        <f t="shared" si="145"/>
        <v>0</v>
      </c>
      <c r="J201" s="359">
        <f>J202</f>
        <v>0</v>
      </c>
      <c r="K201" s="360">
        <f t="shared" si="141"/>
        <v>0</v>
      </c>
      <c r="L201" s="359">
        <f>L202</f>
        <v>0</v>
      </c>
      <c r="M201" s="360">
        <f t="shared" si="142"/>
        <v>0</v>
      </c>
      <c r="N201" s="359">
        <f>N202</f>
        <v>10118.1</v>
      </c>
      <c r="O201" s="360">
        <f t="shared" si="125"/>
        <v>10118.1</v>
      </c>
      <c r="P201" s="359">
        <f>P202</f>
        <v>0</v>
      </c>
      <c r="Q201" s="360">
        <f t="shared" si="126"/>
        <v>10118.1</v>
      </c>
      <c r="R201" s="359"/>
      <c r="S201" s="359"/>
      <c r="T201" s="910"/>
      <c r="U201" s="899"/>
    </row>
    <row r="202" spans="1:21" s="869" customFormat="1" ht="25.5" x14ac:dyDescent="0.2">
      <c r="A202" s="361" t="s">
        <v>732</v>
      </c>
      <c r="B202" s="355" t="s">
        <v>640</v>
      </c>
      <c r="C202" s="362">
        <v>7</v>
      </c>
      <c r="D202" s="362">
        <v>2</v>
      </c>
      <c r="E202" s="363">
        <v>5225602</v>
      </c>
      <c r="F202" s="835" t="s">
        <v>358</v>
      </c>
      <c r="G202" s="359">
        <f>G203+G205</f>
        <v>0</v>
      </c>
      <c r="H202" s="359">
        <f>H203+H205</f>
        <v>0</v>
      </c>
      <c r="I202" s="360">
        <f t="shared" si="145"/>
        <v>0</v>
      </c>
      <c r="J202" s="359">
        <f>J203+J205</f>
        <v>0</v>
      </c>
      <c r="K202" s="360">
        <f t="shared" si="141"/>
        <v>0</v>
      </c>
      <c r="L202" s="359">
        <f>L203+L205</f>
        <v>0</v>
      </c>
      <c r="M202" s="360">
        <f t="shared" si="142"/>
        <v>0</v>
      </c>
      <c r="N202" s="359">
        <f>N203+N205</f>
        <v>10118.1</v>
      </c>
      <c r="O202" s="360">
        <f t="shared" si="125"/>
        <v>10118.1</v>
      </c>
      <c r="P202" s="359">
        <f>P203+P205</f>
        <v>0</v>
      </c>
      <c r="Q202" s="360">
        <f t="shared" si="126"/>
        <v>10118.1</v>
      </c>
      <c r="R202" s="359"/>
      <c r="S202" s="359"/>
      <c r="T202" s="910"/>
      <c r="U202" s="899"/>
    </row>
    <row r="203" spans="1:21" x14ac:dyDescent="0.2">
      <c r="A203" s="312" t="s">
        <v>582</v>
      </c>
      <c r="B203" s="299" t="s">
        <v>640</v>
      </c>
      <c r="C203" s="293">
        <v>7</v>
      </c>
      <c r="D203" s="293">
        <v>2</v>
      </c>
      <c r="E203" s="294">
        <v>5225602</v>
      </c>
      <c r="F203" s="836">
        <v>610</v>
      </c>
      <c r="G203" s="317">
        <f>G204</f>
        <v>0</v>
      </c>
      <c r="H203" s="317">
        <f>H204</f>
        <v>0</v>
      </c>
      <c r="I203" s="360">
        <f t="shared" si="145"/>
        <v>0</v>
      </c>
      <c r="J203" s="317">
        <f>J204</f>
        <v>0</v>
      </c>
      <c r="K203" s="360">
        <f t="shared" si="141"/>
        <v>0</v>
      </c>
      <c r="L203" s="317">
        <f>L204</f>
        <v>0</v>
      </c>
      <c r="M203" s="360">
        <f t="shared" si="142"/>
        <v>0</v>
      </c>
      <c r="N203" s="317">
        <f>N204</f>
        <v>9868.1</v>
      </c>
      <c r="O203" s="360">
        <f t="shared" si="125"/>
        <v>9868.1</v>
      </c>
      <c r="P203" s="317">
        <f>P204</f>
        <v>0</v>
      </c>
      <c r="Q203" s="360">
        <f t="shared" si="126"/>
        <v>9868.1</v>
      </c>
      <c r="R203" s="317"/>
      <c r="S203" s="317"/>
      <c r="T203" s="911"/>
      <c r="U203" s="896"/>
    </row>
    <row r="204" spans="1:21" x14ac:dyDescent="0.2">
      <c r="A204" s="312" t="s">
        <v>584</v>
      </c>
      <c r="B204" s="299" t="s">
        <v>640</v>
      </c>
      <c r="C204" s="293">
        <v>7</v>
      </c>
      <c r="D204" s="293">
        <v>2</v>
      </c>
      <c r="E204" s="294">
        <v>5225602</v>
      </c>
      <c r="F204" s="836">
        <v>612</v>
      </c>
      <c r="G204" s="317"/>
      <c r="H204" s="317"/>
      <c r="I204" s="360">
        <f t="shared" si="145"/>
        <v>0</v>
      </c>
      <c r="J204" s="317"/>
      <c r="K204" s="360">
        <f t="shared" si="141"/>
        <v>0</v>
      </c>
      <c r="L204" s="317"/>
      <c r="M204" s="360">
        <f t="shared" si="142"/>
        <v>0</v>
      </c>
      <c r="N204" s="317">
        <v>9868.1</v>
      </c>
      <c r="O204" s="360">
        <f t="shared" si="125"/>
        <v>9868.1</v>
      </c>
      <c r="P204" s="317"/>
      <c r="Q204" s="360">
        <f t="shared" si="126"/>
        <v>9868.1</v>
      </c>
      <c r="R204" s="317"/>
      <c r="S204" s="317"/>
      <c r="T204" s="911"/>
      <c r="U204" s="896"/>
    </row>
    <row r="205" spans="1:21" x14ac:dyDescent="0.2">
      <c r="A205" s="312" t="s">
        <v>598</v>
      </c>
      <c r="B205" s="299" t="s">
        <v>640</v>
      </c>
      <c r="C205" s="293">
        <v>7</v>
      </c>
      <c r="D205" s="293">
        <v>2</v>
      </c>
      <c r="E205" s="294">
        <v>5225602</v>
      </c>
      <c r="F205" s="836">
        <v>620</v>
      </c>
      <c r="G205" s="317">
        <f>G206</f>
        <v>0</v>
      </c>
      <c r="H205" s="317">
        <f>H206</f>
        <v>0</v>
      </c>
      <c r="I205" s="360">
        <f t="shared" si="145"/>
        <v>0</v>
      </c>
      <c r="J205" s="317">
        <f>J206</f>
        <v>0</v>
      </c>
      <c r="K205" s="360">
        <f t="shared" si="141"/>
        <v>0</v>
      </c>
      <c r="L205" s="317">
        <f>L206</f>
        <v>0</v>
      </c>
      <c r="M205" s="360">
        <f t="shared" si="142"/>
        <v>0</v>
      </c>
      <c r="N205" s="317">
        <f>N206</f>
        <v>250</v>
      </c>
      <c r="O205" s="360">
        <f t="shared" si="125"/>
        <v>250</v>
      </c>
      <c r="P205" s="317">
        <f>P206</f>
        <v>0</v>
      </c>
      <c r="Q205" s="360">
        <f t="shared" si="126"/>
        <v>250</v>
      </c>
      <c r="R205" s="317"/>
      <c r="S205" s="317"/>
      <c r="T205" s="911"/>
      <c r="U205" s="896"/>
    </row>
    <row r="206" spans="1:21" ht="18" customHeight="1" x14ac:dyDescent="0.2">
      <c r="A206" s="312" t="s">
        <v>600</v>
      </c>
      <c r="B206" s="299" t="s">
        <v>640</v>
      </c>
      <c r="C206" s="293">
        <v>7</v>
      </c>
      <c r="D206" s="293">
        <v>2</v>
      </c>
      <c r="E206" s="294">
        <v>5225602</v>
      </c>
      <c r="F206" s="836">
        <v>622</v>
      </c>
      <c r="G206" s="317"/>
      <c r="H206" s="317"/>
      <c r="I206" s="360">
        <f t="shared" si="145"/>
        <v>0</v>
      </c>
      <c r="J206" s="317"/>
      <c r="K206" s="360">
        <f t="shared" si="141"/>
        <v>0</v>
      </c>
      <c r="L206" s="317"/>
      <c r="M206" s="360">
        <f t="shared" si="142"/>
        <v>0</v>
      </c>
      <c r="N206" s="317">
        <v>250</v>
      </c>
      <c r="O206" s="360">
        <f t="shared" ref="O206:O212" si="150">M206+N206</f>
        <v>250</v>
      </c>
      <c r="P206" s="317"/>
      <c r="Q206" s="360">
        <f t="shared" ref="Q206:Q212" si="151">O206+P206</f>
        <v>250</v>
      </c>
      <c r="R206" s="317"/>
      <c r="S206" s="317"/>
      <c r="T206" s="911"/>
      <c r="U206" s="896"/>
    </row>
    <row r="207" spans="1:21" s="869" customFormat="1" ht="13.5" customHeight="1" x14ac:dyDescent="0.2">
      <c r="A207" s="361" t="s">
        <v>252</v>
      </c>
      <c r="B207" s="355" t="s">
        <v>640</v>
      </c>
      <c r="C207" s="362">
        <v>7</v>
      </c>
      <c r="D207" s="362">
        <v>7</v>
      </c>
      <c r="E207" s="363" t="s">
        <v>358</v>
      </c>
      <c r="F207" s="835" t="s">
        <v>358</v>
      </c>
      <c r="G207" s="359">
        <f>G210</f>
        <v>3183.4</v>
      </c>
      <c r="H207" s="359">
        <f>H210</f>
        <v>2711</v>
      </c>
      <c r="I207" s="360">
        <f t="shared" si="145"/>
        <v>5894.4</v>
      </c>
      <c r="J207" s="359">
        <f>J210</f>
        <v>0</v>
      </c>
      <c r="K207" s="360">
        <f t="shared" si="141"/>
        <v>5894.4</v>
      </c>
      <c r="L207" s="359">
        <f>L210</f>
        <v>0</v>
      </c>
      <c r="M207" s="360">
        <f t="shared" si="142"/>
        <v>5894.4</v>
      </c>
      <c r="N207" s="359">
        <f>N210</f>
        <v>0</v>
      </c>
      <c r="O207" s="360">
        <f t="shared" si="150"/>
        <v>5894.4</v>
      </c>
      <c r="P207" s="359">
        <f>P210</f>
        <v>0</v>
      </c>
      <c r="Q207" s="360">
        <f t="shared" si="151"/>
        <v>5894.4</v>
      </c>
      <c r="R207" s="359">
        <f>R210</f>
        <v>2069.3000000000002</v>
      </c>
      <c r="S207" s="359">
        <v>0</v>
      </c>
      <c r="T207" s="910" t="s">
        <v>350</v>
      </c>
      <c r="U207" s="899"/>
    </row>
    <row r="208" spans="1:21" s="869" customFormat="1" ht="13.5" hidden="1" customHeight="1" x14ac:dyDescent="0.2">
      <c r="A208" s="361" t="s">
        <v>626</v>
      </c>
      <c r="B208" s="355" t="s">
        <v>640</v>
      </c>
      <c r="C208" s="362">
        <v>7</v>
      </c>
      <c r="D208" s="362">
        <v>7</v>
      </c>
      <c r="E208" s="363">
        <v>4320200</v>
      </c>
      <c r="F208" s="835" t="s">
        <v>358</v>
      </c>
      <c r="G208" s="359">
        <v>6020.5</v>
      </c>
      <c r="H208" s="359">
        <v>6020.5</v>
      </c>
      <c r="I208" s="360">
        <f t="shared" si="145"/>
        <v>12041</v>
      </c>
      <c r="J208" s="359">
        <v>6020.5</v>
      </c>
      <c r="K208" s="360">
        <f t="shared" si="141"/>
        <v>18061.5</v>
      </c>
      <c r="L208" s="359">
        <v>6020.5</v>
      </c>
      <c r="M208" s="360">
        <f t="shared" si="142"/>
        <v>24082</v>
      </c>
      <c r="N208" s="359">
        <v>6020.5</v>
      </c>
      <c r="O208" s="360">
        <f t="shared" si="150"/>
        <v>30102.5</v>
      </c>
      <c r="P208" s="359">
        <v>6020.5</v>
      </c>
      <c r="Q208" s="360">
        <f t="shared" si="151"/>
        <v>36123</v>
      </c>
      <c r="R208" s="359">
        <v>6020.5</v>
      </c>
      <c r="S208" s="359">
        <v>0</v>
      </c>
      <c r="T208" s="910" t="s">
        <v>350</v>
      </c>
      <c r="U208" s="899"/>
    </row>
    <row r="209" spans="1:21" s="869" customFormat="1" ht="52.5" hidden="1" customHeight="1" x14ac:dyDescent="0.2">
      <c r="A209" s="361" t="s">
        <v>729</v>
      </c>
      <c r="B209" s="355" t="s">
        <v>640</v>
      </c>
      <c r="C209" s="362">
        <v>7</v>
      </c>
      <c r="D209" s="362">
        <v>7</v>
      </c>
      <c r="E209" s="363">
        <v>4320200</v>
      </c>
      <c r="F209" s="835" t="s">
        <v>358</v>
      </c>
      <c r="G209" s="359">
        <v>6020.5</v>
      </c>
      <c r="H209" s="359">
        <v>6020.5</v>
      </c>
      <c r="I209" s="360">
        <f t="shared" si="145"/>
        <v>12041</v>
      </c>
      <c r="J209" s="359">
        <v>6020.5</v>
      </c>
      <c r="K209" s="360">
        <f t="shared" si="141"/>
        <v>18061.5</v>
      </c>
      <c r="L209" s="359">
        <v>6020.5</v>
      </c>
      <c r="M209" s="360">
        <f t="shared" si="142"/>
        <v>24082</v>
      </c>
      <c r="N209" s="359">
        <v>6020.5</v>
      </c>
      <c r="O209" s="360">
        <f t="shared" si="150"/>
        <v>30102.5</v>
      </c>
      <c r="P209" s="359">
        <v>6020.5</v>
      </c>
      <c r="Q209" s="360">
        <f t="shared" si="151"/>
        <v>36123</v>
      </c>
      <c r="R209" s="359">
        <v>6020.5</v>
      </c>
      <c r="S209" s="359">
        <v>0</v>
      </c>
      <c r="T209" s="910" t="s">
        <v>350</v>
      </c>
      <c r="U209" s="899"/>
    </row>
    <row r="210" spans="1:21" s="869" customFormat="1" ht="39" customHeight="1" x14ac:dyDescent="0.2">
      <c r="A210" s="361" t="s">
        <v>730</v>
      </c>
      <c r="B210" s="355" t="s">
        <v>640</v>
      </c>
      <c r="C210" s="362">
        <v>7</v>
      </c>
      <c r="D210" s="362">
        <v>7</v>
      </c>
      <c r="E210" s="363">
        <v>4320200</v>
      </c>
      <c r="F210" s="835" t="s">
        <v>358</v>
      </c>
      <c r="G210" s="359">
        <f>G211</f>
        <v>3183.4</v>
      </c>
      <c r="H210" s="359">
        <f>H211</f>
        <v>2711</v>
      </c>
      <c r="I210" s="360">
        <f t="shared" si="145"/>
        <v>5894.4</v>
      </c>
      <c r="J210" s="359">
        <f>J211</f>
        <v>0</v>
      </c>
      <c r="K210" s="360">
        <f t="shared" si="141"/>
        <v>5894.4</v>
      </c>
      <c r="L210" s="359">
        <f>L211</f>
        <v>0</v>
      </c>
      <c r="M210" s="360">
        <f t="shared" si="142"/>
        <v>5894.4</v>
      </c>
      <c r="N210" s="359">
        <f>N211</f>
        <v>0</v>
      </c>
      <c r="O210" s="360">
        <f t="shared" si="150"/>
        <v>5894.4</v>
      </c>
      <c r="P210" s="359">
        <f>P211</f>
        <v>0</v>
      </c>
      <c r="Q210" s="360">
        <f t="shared" si="151"/>
        <v>5894.4</v>
      </c>
      <c r="R210" s="359">
        <f>R211</f>
        <v>2069.3000000000002</v>
      </c>
      <c r="S210" s="359">
        <v>0</v>
      </c>
      <c r="T210" s="910" t="s">
        <v>350</v>
      </c>
      <c r="U210" s="899"/>
    </row>
    <row r="211" spans="1:21" ht="13.5" customHeight="1" x14ac:dyDescent="0.2">
      <c r="A211" s="312" t="s">
        <v>598</v>
      </c>
      <c r="B211" s="299" t="s">
        <v>640</v>
      </c>
      <c r="C211" s="293">
        <v>7</v>
      </c>
      <c r="D211" s="293">
        <v>7</v>
      </c>
      <c r="E211" s="294">
        <v>4320200</v>
      </c>
      <c r="F211" s="836">
        <v>620</v>
      </c>
      <c r="G211" s="317">
        <f>G212</f>
        <v>3183.4</v>
      </c>
      <c r="H211" s="317">
        <f>H212</f>
        <v>2711</v>
      </c>
      <c r="I211" s="318">
        <f t="shared" si="145"/>
        <v>5894.4</v>
      </c>
      <c r="J211" s="317">
        <f>J212</f>
        <v>0</v>
      </c>
      <c r="K211" s="318">
        <f t="shared" si="141"/>
        <v>5894.4</v>
      </c>
      <c r="L211" s="317">
        <f>L212</f>
        <v>0</v>
      </c>
      <c r="M211" s="318">
        <f t="shared" si="142"/>
        <v>5894.4</v>
      </c>
      <c r="N211" s="317">
        <f>N212</f>
        <v>0</v>
      </c>
      <c r="O211" s="318">
        <f t="shared" si="150"/>
        <v>5894.4</v>
      </c>
      <c r="P211" s="317">
        <f>P212</f>
        <v>0</v>
      </c>
      <c r="Q211" s="318">
        <f t="shared" si="151"/>
        <v>5894.4</v>
      </c>
      <c r="R211" s="317">
        <f>R212</f>
        <v>2069.3000000000002</v>
      </c>
      <c r="S211" s="317">
        <v>0</v>
      </c>
      <c r="T211" s="911" t="s">
        <v>350</v>
      </c>
      <c r="U211" s="896"/>
    </row>
    <row r="212" spans="1:21" ht="17.25" customHeight="1" x14ac:dyDescent="0.2">
      <c r="A212" s="312" t="s">
        <v>600</v>
      </c>
      <c r="B212" s="299" t="s">
        <v>640</v>
      </c>
      <c r="C212" s="293">
        <v>7</v>
      </c>
      <c r="D212" s="293">
        <v>7</v>
      </c>
      <c r="E212" s="294">
        <v>4320200</v>
      </c>
      <c r="F212" s="836">
        <v>622</v>
      </c>
      <c r="G212" s="317">
        <v>3183.4</v>
      </c>
      <c r="H212" s="317">
        <v>2711</v>
      </c>
      <c r="I212" s="318">
        <f t="shared" si="145"/>
        <v>5894.4</v>
      </c>
      <c r="J212" s="317"/>
      <c r="K212" s="318">
        <f t="shared" si="141"/>
        <v>5894.4</v>
      </c>
      <c r="L212" s="317"/>
      <c r="M212" s="318">
        <f t="shared" si="142"/>
        <v>5894.4</v>
      </c>
      <c r="N212" s="317"/>
      <c r="O212" s="318">
        <f t="shared" si="150"/>
        <v>5894.4</v>
      </c>
      <c r="P212" s="317"/>
      <c r="Q212" s="318">
        <f t="shared" si="151"/>
        <v>5894.4</v>
      </c>
      <c r="R212" s="317">
        <v>2069.3000000000002</v>
      </c>
      <c r="S212" s="317">
        <v>0</v>
      </c>
      <c r="T212" s="911" t="s">
        <v>350</v>
      </c>
      <c r="U212" s="896"/>
    </row>
    <row r="213" spans="1:21" s="869" customFormat="1" ht="17.25" hidden="1" customHeight="1" x14ac:dyDescent="0.2">
      <c r="A213" s="361" t="s">
        <v>364</v>
      </c>
      <c r="B213" s="355" t="s">
        <v>640</v>
      </c>
      <c r="C213" s="362">
        <v>7</v>
      </c>
      <c r="D213" s="362">
        <v>9</v>
      </c>
      <c r="E213" s="363" t="s">
        <v>358</v>
      </c>
      <c r="F213" s="835" t="s">
        <v>358</v>
      </c>
      <c r="G213" s="359">
        <f>SUM(G214+G217)</f>
        <v>0</v>
      </c>
      <c r="H213" s="359"/>
      <c r="I213" s="359"/>
      <c r="J213" s="359"/>
      <c r="K213" s="359"/>
      <c r="L213" s="359"/>
      <c r="M213" s="359">
        <f>M217</f>
        <v>0</v>
      </c>
      <c r="N213" s="359">
        <f>N217</f>
        <v>0</v>
      </c>
      <c r="O213" s="359">
        <f>SUM(M213:N213)</f>
        <v>0</v>
      </c>
      <c r="P213" s="359"/>
      <c r="Q213" s="359"/>
      <c r="R213" s="359">
        <f>SUM(R214+R217)</f>
        <v>0</v>
      </c>
      <c r="S213" s="359">
        <v>0</v>
      </c>
      <c r="T213" s="910" t="s">
        <v>350</v>
      </c>
      <c r="U213" s="899"/>
    </row>
    <row r="214" spans="1:21" ht="17.25" hidden="1" customHeight="1" x14ac:dyDescent="0.2">
      <c r="A214" s="315" t="s">
        <v>1161</v>
      </c>
      <c r="B214" s="299" t="s">
        <v>640</v>
      </c>
      <c r="C214" s="293">
        <v>7</v>
      </c>
      <c r="D214" s="293">
        <v>9</v>
      </c>
      <c r="E214" s="294">
        <v>4362100</v>
      </c>
      <c r="F214" s="836"/>
      <c r="G214" s="317">
        <f>SUM(G215)</f>
        <v>0</v>
      </c>
      <c r="H214" s="317"/>
      <c r="I214" s="317"/>
      <c r="J214" s="317"/>
      <c r="K214" s="317"/>
      <c r="L214" s="317"/>
      <c r="M214" s="317"/>
      <c r="N214" s="317"/>
      <c r="O214" s="359">
        <f t="shared" ref="O214:O225" si="152">SUM(M214:N214)</f>
        <v>0</v>
      </c>
      <c r="P214" s="359"/>
      <c r="Q214" s="359"/>
      <c r="R214" s="317"/>
      <c r="S214" s="317"/>
      <c r="T214" s="911"/>
      <c r="U214" s="896"/>
    </row>
    <row r="215" spans="1:21" ht="17.25" hidden="1" customHeight="1" x14ac:dyDescent="0.2">
      <c r="A215" s="312" t="s">
        <v>598</v>
      </c>
      <c r="B215" s="299" t="s">
        <v>640</v>
      </c>
      <c r="C215" s="293">
        <v>7</v>
      </c>
      <c r="D215" s="293">
        <v>9</v>
      </c>
      <c r="E215" s="294">
        <v>4362100</v>
      </c>
      <c r="F215" s="836">
        <v>620</v>
      </c>
      <c r="G215" s="317">
        <f>SUM(G216)</f>
        <v>0</v>
      </c>
      <c r="H215" s="317"/>
      <c r="I215" s="317"/>
      <c r="J215" s="317"/>
      <c r="K215" s="317"/>
      <c r="L215" s="317"/>
      <c r="M215" s="317"/>
      <c r="N215" s="317"/>
      <c r="O215" s="359">
        <f t="shared" si="152"/>
        <v>0</v>
      </c>
      <c r="P215" s="359"/>
      <c r="Q215" s="359"/>
      <c r="R215" s="317"/>
      <c r="S215" s="317"/>
      <c r="T215" s="911"/>
      <c r="U215" s="896"/>
    </row>
    <row r="216" spans="1:21" ht="17.25" hidden="1" customHeight="1" x14ac:dyDescent="0.2">
      <c r="A216" s="312" t="s">
        <v>600</v>
      </c>
      <c r="B216" s="299" t="s">
        <v>640</v>
      </c>
      <c r="C216" s="293">
        <v>7</v>
      </c>
      <c r="D216" s="293">
        <v>9</v>
      </c>
      <c r="E216" s="294">
        <v>4362100</v>
      </c>
      <c r="F216" s="836">
        <v>622</v>
      </c>
      <c r="G216" s="317">
        <v>0</v>
      </c>
      <c r="H216" s="317"/>
      <c r="I216" s="317"/>
      <c r="J216" s="317"/>
      <c r="K216" s="317"/>
      <c r="L216" s="317"/>
      <c r="M216" s="317"/>
      <c r="N216" s="317"/>
      <c r="O216" s="359">
        <f t="shared" si="152"/>
        <v>0</v>
      </c>
      <c r="P216" s="359"/>
      <c r="Q216" s="359"/>
      <c r="R216" s="317"/>
      <c r="S216" s="317"/>
      <c r="T216" s="911"/>
      <c r="U216" s="896"/>
    </row>
    <row r="217" spans="1:21" s="869" customFormat="1" ht="13.5" hidden="1" customHeight="1" x14ac:dyDescent="0.2">
      <c r="A217" s="361" t="s">
        <v>585</v>
      </c>
      <c r="B217" s="355" t="s">
        <v>640</v>
      </c>
      <c r="C217" s="362">
        <v>7</v>
      </c>
      <c r="D217" s="362">
        <v>9</v>
      </c>
      <c r="E217" s="363">
        <v>5220000</v>
      </c>
      <c r="F217" s="835" t="s">
        <v>358</v>
      </c>
      <c r="G217" s="359">
        <f>G218</f>
        <v>0</v>
      </c>
      <c r="H217" s="359"/>
      <c r="I217" s="359"/>
      <c r="J217" s="359"/>
      <c r="K217" s="359"/>
      <c r="L217" s="359"/>
      <c r="M217" s="359">
        <f>M218</f>
        <v>0</v>
      </c>
      <c r="N217" s="359">
        <f>N218</f>
        <v>0</v>
      </c>
      <c r="O217" s="359">
        <f t="shared" si="152"/>
        <v>0</v>
      </c>
      <c r="P217" s="359"/>
      <c r="Q217" s="359"/>
      <c r="R217" s="359">
        <f>R218</f>
        <v>0</v>
      </c>
      <c r="S217" s="359">
        <v>0</v>
      </c>
      <c r="T217" s="910" t="s">
        <v>350</v>
      </c>
      <c r="U217" s="899"/>
    </row>
    <row r="218" spans="1:21" ht="23.25" hidden="1" customHeight="1" x14ac:dyDescent="0.2">
      <c r="A218" s="312" t="s">
        <v>727</v>
      </c>
      <c r="B218" s="299" t="s">
        <v>640</v>
      </c>
      <c r="C218" s="293">
        <v>7</v>
      </c>
      <c r="D218" s="293">
        <v>9</v>
      </c>
      <c r="E218" s="294">
        <v>5225600</v>
      </c>
      <c r="F218" s="836" t="s">
        <v>358</v>
      </c>
      <c r="G218" s="317">
        <f>G219</f>
        <v>0</v>
      </c>
      <c r="H218" s="317"/>
      <c r="I218" s="317"/>
      <c r="J218" s="317"/>
      <c r="K218" s="317"/>
      <c r="L218" s="317"/>
      <c r="M218" s="317">
        <f>M223</f>
        <v>0</v>
      </c>
      <c r="N218" s="317">
        <f>N223</f>
        <v>0</v>
      </c>
      <c r="O218" s="317">
        <f t="shared" si="152"/>
        <v>0</v>
      </c>
      <c r="P218" s="317"/>
      <c r="Q218" s="317"/>
      <c r="R218" s="317">
        <f>R219</f>
        <v>0</v>
      </c>
      <c r="S218" s="317">
        <v>0</v>
      </c>
      <c r="T218" s="911" t="s">
        <v>350</v>
      </c>
      <c r="U218" s="896"/>
    </row>
    <row r="219" spans="1:21" ht="17.25" hidden="1" customHeight="1" x14ac:dyDescent="0.2">
      <c r="A219" s="312" t="s">
        <v>731</v>
      </c>
      <c r="B219" s="299" t="s">
        <v>640</v>
      </c>
      <c r="C219" s="293">
        <v>7</v>
      </c>
      <c r="D219" s="293">
        <v>9</v>
      </c>
      <c r="E219" s="294">
        <v>5225601</v>
      </c>
      <c r="F219" s="836" t="s">
        <v>358</v>
      </c>
      <c r="G219" s="317">
        <f t="shared" ref="G219:G220" si="153">G220</f>
        <v>0</v>
      </c>
      <c r="H219" s="317"/>
      <c r="I219" s="317"/>
      <c r="J219" s="317"/>
      <c r="K219" s="317"/>
      <c r="L219" s="317"/>
      <c r="M219" s="317"/>
      <c r="N219" s="317"/>
      <c r="O219" s="317">
        <f t="shared" si="152"/>
        <v>0</v>
      </c>
      <c r="P219" s="317"/>
      <c r="Q219" s="317"/>
      <c r="R219" s="317">
        <v>0</v>
      </c>
      <c r="S219" s="317">
        <v>0</v>
      </c>
      <c r="T219" s="911" t="s">
        <v>350</v>
      </c>
      <c r="U219" s="896"/>
    </row>
    <row r="220" spans="1:21" ht="24" hidden="1" customHeight="1" x14ac:dyDescent="0.2">
      <c r="A220" s="312" t="s">
        <v>596</v>
      </c>
      <c r="B220" s="299" t="s">
        <v>640</v>
      </c>
      <c r="C220" s="293">
        <v>7</v>
      </c>
      <c r="D220" s="293">
        <v>9</v>
      </c>
      <c r="E220" s="294">
        <v>5225601</v>
      </c>
      <c r="F220" s="836">
        <v>600</v>
      </c>
      <c r="G220" s="317">
        <f t="shared" si="153"/>
        <v>0</v>
      </c>
      <c r="H220" s="317"/>
      <c r="I220" s="317"/>
      <c r="J220" s="317"/>
      <c r="K220" s="317"/>
      <c r="L220" s="317"/>
      <c r="M220" s="317"/>
      <c r="N220" s="317"/>
      <c r="O220" s="317">
        <f t="shared" si="152"/>
        <v>0</v>
      </c>
      <c r="P220" s="317"/>
      <c r="Q220" s="317"/>
      <c r="R220" s="317"/>
      <c r="S220" s="317"/>
      <c r="T220" s="911"/>
      <c r="U220" s="896"/>
    </row>
    <row r="221" spans="1:21" ht="19.5" hidden="1" customHeight="1" x14ac:dyDescent="0.2">
      <c r="A221" s="312" t="s">
        <v>582</v>
      </c>
      <c r="B221" s="299" t="s">
        <v>640</v>
      </c>
      <c r="C221" s="293">
        <v>7</v>
      </c>
      <c r="D221" s="293">
        <v>9</v>
      </c>
      <c r="E221" s="294">
        <v>5225601</v>
      </c>
      <c r="F221" s="836">
        <v>610</v>
      </c>
      <c r="G221" s="317"/>
      <c r="H221" s="317"/>
      <c r="I221" s="317"/>
      <c r="J221" s="317"/>
      <c r="K221" s="317"/>
      <c r="L221" s="317"/>
      <c r="M221" s="317"/>
      <c r="N221" s="317"/>
      <c r="O221" s="317">
        <f t="shared" si="152"/>
        <v>0</v>
      </c>
      <c r="P221" s="317"/>
      <c r="Q221" s="317"/>
      <c r="R221" s="317">
        <v>0</v>
      </c>
      <c r="S221" s="317">
        <v>0</v>
      </c>
      <c r="T221" s="911" t="s">
        <v>350</v>
      </c>
      <c r="U221" s="896"/>
    </row>
    <row r="222" spans="1:21" ht="44.25" hidden="1" customHeight="1" x14ac:dyDescent="0.2">
      <c r="A222" s="312" t="s">
        <v>597</v>
      </c>
      <c r="B222" s="299" t="s">
        <v>640</v>
      </c>
      <c r="C222" s="293">
        <v>7</v>
      </c>
      <c r="D222" s="293">
        <v>9</v>
      </c>
      <c r="E222" s="294">
        <v>5225601</v>
      </c>
      <c r="F222" s="836">
        <v>611</v>
      </c>
      <c r="G222" s="317">
        <v>0</v>
      </c>
      <c r="H222" s="317"/>
      <c r="I222" s="317"/>
      <c r="J222" s="317"/>
      <c r="K222" s="317"/>
      <c r="L222" s="317"/>
      <c r="M222" s="317"/>
      <c r="N222" s="317"/>
      <c r="O222" s="317">
        <f t="shared" si="152"/>
        <v>0</v>
      </c>
      <c r="P222" s="317"/>
      <c r="Q222" s="317"/>
      <c r="R222" s="317">
        <v>0</v>
      </c>
      <c r="S222" s="317">
        <v>0</v>
      </c>
      <c r="T222" s="911" t="s">
        <v>350</v>
      </c>
      <c r="U222" s="896"/>
    </row>
    <row r="223" spans="1:21" ht="25.5" hidden="1" customHeight="1" x14ac:dyDescent="0.2">
      <c r="A223" s="312" t="s">
        <v>732</v>
      </c>
      <c r="B223" s="299" t="s">
        <v>640</v>
      </c>
      <c r="C223" s="293">
        <v>7</v>
      </c>
      <c r="D223" s="293">
        <v>9</v>
      </c>
      <c r="E223" s="294">
        <v>5225602</v>
      </c>
      <c r="F223" s="836" t="s">
        <v>358</v>
      </c>
      <c r="G223" s="317" t="e">
        <f>G225</f>
        <v>#REF!</v>
      </c>
      <c r="H223" s="317"/>
      <c r="I223" s="317"/>
      <c r="J223" s="317"/>
      <c r="K223" s="317"/>
      <c r="L223" s="317"/>
      <c r="M223" s="317">
        <f>M224</f>
        <v>0</v>
      </c>
      <c r="N223" s="317">
        <f>N224</f>
        <v>0</v>
      </c>
      <c r="O223" s="317">
        <f t="shared" si="152"/>
        <v>0</v>
      </c>
      <c r="P223" s="317"/>
      <c r="Q223" s="317"/>
      <c r="R223" s="317"/>
      <c r="S223" s="317">
        <v>0</v>
      </c>
      <c r="T223" s="911" t="s">
        <v>350</v>
      </c>
      <c r="U223" s="896"/>
    </row>
    <row r="224" spans="1:21" ht="18.75" hidden="1" customHeight="1" x14ac:dyDescent="0.2">
      <c r="A224" s="312" t="s">
        <v>725</v>
      </c>
      <c r="B224" s="299" t="s">
        <v>640</v>
      </c>
      <c r="C224" s="293">
        <v>7</v>
      </c>
      <c r="D224" s="293">
        <v>9</v>
      </c>
      <c r="E224" s="294">
        <v>5225602</v>
      </c>
      <c r="F224" s="836">
        <v>240</v>
      </c>
      <c r="G224" s="317"/>
      <c r="H224" s="317"/>
      <c r="I224" s="317"/>
      <c r="J224" s="317"/>
      <c r="K224" s="317"/>
      <c r="L224" s="317"/>
      <c r="M224" s="317">
        <f>M225</f>
        <v>0</v>
      </c>
      <c r="N224" s="317">
        <f>N225</f>
        <v>0</v>
      </c>
      <c r="O224" s="317">
        <f t="shared" si="152"/>
        <v>0</v>
      </c>
      <c r="P224" s="317"/>
      <c r="Q224" s="317"/>
      <c r="R224" s="317"/>
      <c r="S224" s="317"/>
      <c r="T224" s="911"/>
      <c r="U224" s="896"/>
    </row>
    <row r="225" spans="1:21" ht="13.5" hidden="1" customHeight="1" x14ac:dyDescent="0.2">
      <c r="A225" s="312" t="s">
        <v>804</v>
      </c>
      <c r="B225" s="299" t="s">
        <v>640</v>
      </c>
      <c r="C225" s="293">
        <v>7</v>
      </c>
      <c r="D225" s="293">
        <v>9</v>
      </c>
      <c r="E225" s="294">
        <v>5225602</v>
      </c>
      <c r="F225" s="836">
        <v>244</v>
      </c>
      <c r="G225" s="317" t="e">
        <f>#REF!</f>
        <v>#REF!</v>
      </c>
      <c r="H225" s="317"/>
      <c r="I225" s="317"/>
      <c r="J225" s="317"/>
      <c r="K225" s="317"/>
      <c r="L225" s="317"/>
      <c r="M225" s="317"/>
      <c r="N225" s="317"/>
      <c r="O225" s="317">
        <f t="shared" si="152"/>
        <v>0</v>
      </c>
      <c r="P225" s="317"/>
      <c r="Q225" s="317"/>
      <c r="R225" s="317"/>
      <c r="S225" s="317"/>
      <c r="T225" s="911" t="s">
        <v>350</v>
      </c>
      <c r="U225" s="896"/>
    </row>
  </sheetData>
  <mergeCells count="13">
    <mergeCell ref="R8:R9"/>
    <mergeCell ref="S8:S9"/>
    <mergeCell ref="R1:S1"/>
    <mergeCell ref="R2:S2"/>
    <mergeCell ref="R4:S4"/>
    <mergeCell ref="A6:S6"/>
    <mergeCell ref="A8:A9"/>
    <mergeCell ref="B8:B9"/>
    <mergeCell ref="C8:C9"/>
    <mergeCell ref="D8:D9"/>
    <mergeCell ref="E8:E9"/>
    <mergeCell ref="F8:F9"/>
    <mergeCell ref="O8:Q8"/>
  </mergeCells>
  <pageMargins left="1.1811023622047245" right="0.39370078740157483" top="0.23622047244094491" bottom="0.27559055118110237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49" t="s">
        <v>1228</v>
      </c>
      <c r="J1" s="1049"/>
      <c r="K1" s="1049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49" t="s">
        <v>542</v>
      </c>
      <c r="J2" s="1049"/>
      <c r="K2" s="1049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44" t="s">
        <v>718</v>
      </c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31" t="s">
        <v>353</v>
      </c>
      <c r="B8" s="1033" t="s">
        <v>544</v>
      </c>
      <c r="C8" s="1051" t="s">
        <v>354</v>
      </c>
      <c r="D8" s="1033" t="s">
        <v>355</v>
      </c>
      <c r="E8" s="1034" t="s">
        <v>545</v>
      </c>
      <c r="F8" s="1050" t="s">
        <v>546</v>
      </c>
      <c r="G8" s="1050" t="s">
        <v>356</v>
      </c>
      <c r="H8" s="1050"/>
      <c r="I8" s="1050"/>
      <c r="J8" s="1034" t="s">
        <v>720</v>
      </c>
      <c r="K8" s="1034" t="s">
        <v>721</v>
      </c>
      <c r="L8" s="776"/>
    </row>
    <row r="9" spans="1:14" s="777" customFormat="1" ht="63.75" customHeight="1" x14ac:dyDescent="0.2">
      <c r="A9" s="1031"/>
      <c r="B9" s="1033"/>
      <c r="C9" s="1051"/>
      <c r="D9" s="1033"/>
      <c r="E9" s="1034"/>
      <c r="F9" s="1050"/>
      <c r="G9" s="756" t="s">
        <v>1234</v>
      </c>
      <c r="H9" s="756" t="s">
        <v>735</v>
      </c>
      <c r="I9" s="756" t="s">
        <v>736</v>
      </c>
      <c r="J9" s="1034"/>
      <c r="K9" s="1034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1246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1249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1250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1251</v>
      </c>
      <c r="B100" s="759" t="s">
        <v>640</v>
      </c>
      <c r="C100" s="759" t="s">
        <v>157</v>
      </c>
      <c r="D100" s="759" t="s">
        <v>144</v>
      </c>
      <c r="E100" s="759" t="s">
        <v>1232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1232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1232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1232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1232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1248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1247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52" t="s">
        <v>944</v>
      </c>
      <c r="B2" s="1052"/>
      <c r="C2" s="1052"/>
      <c r="D2" s="1052"/>
      <c r="E2" s="1052"/>
      <c r="F2" s="1052"/>
      <c r="G2" s="1052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53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54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54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54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54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54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54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54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54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54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54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54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54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54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54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54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54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54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54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54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54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54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54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54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54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54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54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54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55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53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55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53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54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54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55"/>
      <c r="H47" s="386"/>
      <c r="I47" s="386"/>
    </row>
    <row r="48" spans="1:9" ht="26.25" customHeight="1" x14ac:dyDescent="0.25">
      <c r="A48" s="1056" t="s">
        <v>828</v>
      </c>
      <c r="B48" s="1057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11</vt:i4>
      </vt:variant>
    </vt:vector>
  </HeadingPairs>
  <TitlesOfParts>
    <vt:vector size="41" baseType="lpstr">
      <vt:lpstr>свод 2012</vt:lpstr>
      <vt:lpstr>пр5</vt:lpstr>
      <vt:lpstr>пр 8 субвенции</vt:lpstr>
      <vt:lpstr>пр6</vt:lpstr>
      <vt:lpstr>пр6.</vt:lpstr>
      <vt:lpstr>приложение 7</vt:lpstr>
      <vt:lpstr>приложение 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Приложение  7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7'!Заголовки_для_печати</vt:lpstr>
      <vt:lpstr>'приложение 8'!Заголовки_для_печати</vt:lpstr>
      <vt:lpstr>'свод 2012'!Заголовки_для_печати</vt:lpstr>
      <vt:lpstr>пр5!Область_печати</vt:lpstr>
      <vt:lpstr>'приложение 8'!Область_печати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2013-11-13T04:47:02Z</dcterms:modified>
</cp:coreProperties>
</file>